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9780" activeTab="1"/>
  </bookViews>
  <sheets>
    <sheet name="2013" sheetId="7" r:id="rId1"/>
    <sheet name="G-Jablunkovsko" sheetId="8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d" localSheetId="0" hidden="1">#REF!</definedName>
    <definedName name="d" hidden="1">#REF!</definedName>
    <definedName name="e" localSheetId="0" hidden="1">#REF!</definedName>
    <definedName name="e" hidden="1">#REF!</definedName>
    <definedName name="_xlnm.Print_Titles" localSheetId="0">'2013'!$4:$5</definedName>
    <definedName name="Obce" localSheetId="0">'2013'!#REF!</definedName>
    <definedName name="s" localSheetId="0" hidden="1">#REF!</definedName>
    <definedName name="s" hidden="1">#REF!</definedName>
  </definedNames>
  <calcPr calcId="145621"/>
</workbook>
</file>

<file path=xl/calcChain.xml><?xml version="1.0" encoding="utf-8"?>
<calcChain xmlns="http://schemas.openxmlformats.org/spreadsheetml/2006/main">
  <c r="AP33" i="7" l="1"/>
  <c r="AI33" i="7"/>
  <c r="AE33" i="7"/>
  <c r="AA33" i="7"/>
  <c r="W33" i="7"/>
  <c r="S33" i="7"/>
  <c r="O33" i="7"/>
  <c r="K33" i="7"/>
  <c r="I33" i="7"/>
  <c r="G33" i="7"/>
  <c r="E33" i="7"/>
  <c r="C33" i="7"/>
  <c r="AW33" i="7"/>
  <c r="AU33" i="7"/>
  <c r="AS33" i="7"/>
  <c r="AV33" i="7"/>
  <c r="AT33" i="7"/>
  <c r="AR33" i="7"/>
  <c r="AJ33" i="7"/>
  <c r="AH33" i="7"/>
  <c r="AF33" i="7"/>
  <c r="AD33" i="7"/>
  <c r="AB33" i="7"/>
  <c r="Z33" i="7"/>
  <c r="X33" i="7"/>
  <c r="V33" i="7"/>
  <c r="T33" i="7"/>
  <c r="R33" i="7"/>
  <c r="P33" i="7"/>
  <c r="N33" i="7"/>
  <c r="L33" i="7"/>
  <c r="J33" i="7"/>
  <c r="H33" i="7"/>
  <c r="F33" i="7"/>
  <c r="D33" i="7"/>
  <c r="B33" i="7"/>
  <c r="AT17" i="7" l="1"/>
  <c r="AA17" i="7" l="1"/>
  <c r="AU29" i="7"/>
  <c r="AU28" i="7"/>
  <c r="AU27" i="7"/>
  <c r="AU26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T29" i="7"/>
  <c r="AA29" i="7" s="1"/>
  <c r="AT28" i="7"/>
  <c r="AA28" i="7" s="1"/>
  <c r="AT27" i="7"/>
  <c r="AA27" i="7" s="1"/>
  <c r="AT26" i="7"/>
  <c r="AA26" i="7" s="1"/>
  <c r="AT25" i="7"/>
  <c r="AA25" i="7" s="1"/>
  <c r="AT24" i="7"/>
  <c r="AA24" i="7" s="1"/>
  <c r="AT23" i="7"/>
  <c r="AA23" i="7" s="1"/>
  <c r="AT22" i="7"/>
  <c r="AA22" i="7" s="1"/>
  <c r="AT21" i="7"/>
  <c r="AA21" i="7" s="1"/>
  <c r="AT20" i="7"/>
  <c r="AA20" i="7" s="1"/>
  <c r="AT19" i="7"/>
  <c r="AA19" i="7" s="1"/>
  <c r="AT18" i="7"/>
  <c r="AA18" i="7" s="1"/>
  <c r="AT16" i="7"/>
  <c r="AA16" i="7" s="1"/>
  <c r="AT15" i="7"/>
  <c r="AA15" i="7" s="1"/>
  <c r="AT14" i="7"/>
  <c r="AA14" i="7" s="1"/>
  <c r="AT13" i="7"/>
  <c r="AA13" i="7" s="1"/>
  <c r="AT12" i="7"/>
  <c r="AA12" i="7" s="1"/>
  <c r="AT11" i="7"/>
  <c r="AA11" i="7" s="1"/>
  <c r="AT10" i="7"/>
  <c r="AA10" i="7" s="1"/>
  <c r="AT9" i="7"/>
  <c r="AA9" i="7" s="1"/>
  <c r="AT8" i="7"/>
  <c r="AA8" i="7" s="1"/>
  <c r="AT7" i="7"/>
  <c r="AA7" i="7" s="1"/>
  <c r="AT6" i="7"/>
  <c r="AA6" i="7" s="1"/>
  <c r="AB31" i="7" l="1"/>
  <c r="Z31" i="7"/>
  <c r="AB30" i="7"/>
  <c r="Z30" i="7"/>
  <c r="AD30" i="7"/>
  <c r="AD31" i="7"/>
  <c r="AD32" i="7" l="1"/>
  <c r="Z32" i="7"/>
  <c r="AB32" i="7"/>
  <c r="O8" i="7"/>
  <c r="AW31" i="7"/>
  <c r="AV31" i="7"/>
  <c r="AU31" i="7"/>
  <c r="AT31" i="7"/>
  <c r="AA31" i="7" s="1"/>
  <c r="AS31" i="7"/>
  <c r="AR31" i="7"/>
  <c r="AP31" i="7" s="1"/>
  <c r="AQ31" i="7"/>
  <c r="AN31" i="7"/>
  <c r="AL31" i="7"/>
  <c r="AJ31" i="7"/>
  <c r="AH31" i="7"/>
  <c r="AF31" i="7"/>
  <c r="X31" i="7"/>
  <c r="V31" i="7"/>
  <c r="T31" i="7"/>
  <c r="R31" i="7"/>
  <c r="P31" i="7"/>
  <c r="N31" i="7"/>
  <c r="H31" i="7"/>
  <c r="F31" i="7"/>
  <c r="L31" i="7"/>
  <c r="J31" i="7"/>
  <c r="D31" i="7"/>
  <c r="B31" i="7"/>
  <c r="AW30" i="7"/>
  <c r="AW32" i="7" s="1"/>
  <c r="AV30" i="7"/>
  <c r="AV32" i="7" s="1"/>
  <c r="AU30" i="7"/>
  <c r="AT30" i="7"/>
  <c r="AS30" i="7"/>
  <c r="AS32" i="7" s="1"/>
  <c r="AR30" i="7"/>
  <c r="AQ30" i="7"/>
  <c r="AN30" i="7"/>
  <c r="AN32" i="7" s="1"/>
  <c r="AL30" i="7"/>
  <c r="AL32" i="7" s="1"/>
  <c r="AJ30" i="7"/>
  <c r="AJ32" i="7" s="1"/>
  <c r="AH30" i="7"/>
  <c r="AF30" i="7"/>
  <c r="X30" i="7"/>
  <c r="V30" i="7"/>
  <c r="V32" i="7" s="1"/>
  <c r="T30" i="7"/>
  <c r="R30" i="7"/>
  <c r="R32" i="7" s="1"/>
  <c r="P30" i="7"/>
  <c r="N30" i="7"/>
  <c r="N32" i="7" s="1"/>
  <c r="H30" i="7"/>
  <c r="F30" i="7"/>
  <c r="F32" i="7" s="1"/>
  <c r="L30" i="7"/>
  <c r="J30" i="7"/>
  <c r="J32" i="7" s="1"/>
  <c r="D30" i="7"/>
  <c r="B30" i="7"/>
  <c r="B32" i="7" s="1"/>
  <c r="AQ29" i="7"/>
  <c r="AP29" i="7"/>
  <c r="AO29" i="7"/>
  <c r="AM29" i="7"/>
  <c r="AI29" i="7"/>
  <c r="AE29" i="7"/>
  <c r="W29" i="7"/>
  <c r="S29" i="7"/>
  <c r="O29" i="7"/>
  <c r="I29" i="7"/>
  <c r="G29" i="7"/>
  <c r="K29" i="7"/>
  <c r="E29" i="7"/>
  <c r="C29" i="7"/>
  <c r="AQ28" i="7"/>
  <c r="AP28" i="7"/>
  <c r="AO28" i="7"/>
  <c r="AM28" i="7"/>
  <c r="AI28" i="7"/>
  <c r="AE28" i="7"/>
  <c r="W28" i="7"/>
  <c r="S28" i="7"/>
  <c r="O28" i="7"/>
  <c r="I28" i="7"/>
  <c r="G28" i="7"/>
  <c r="K28" i="7"/>
  <c r="E28" i="7"/>
  <c r="C28" i="7"/>
  <c r="AQ27" i="7"/>
  <c r="AP27" i="7"/>
  <c r="AO27" i="7"/>
  <c r="AM27" i="7"/>
  <c r="AI27" i="7"/>
  <c r="AE27" i="7"/>
  <c r="W27" i="7"/>
  <c r="S27" i="7"/>
  <c r="O27" i="7"/>
  <c r="I27" i="7"/>
  <c r="G27" i="7"/>
  <c r="K27" i="7"/>
  <c r="E27" i="7"/>
  <c r="C27" i="7"/>
  <c r="AQ26" i="7"/>
  <c r="AP26" i="7"/>
  <c r="AO26" i="7"/>
  <c r="AM26" i="7"/>
  <c r="AI26" i="7"/>
  <c r="AE26" i="7"/>
  <c r="W26" i="7"/>
  <c r="S26" i="7"/>
  <c r="O26" i="7"/>
  <c r="I26" i="7"/>
  <c r="G26" i="7"/>
  <c r="K26" i="7"/>
  <c r="E26" i="7"/>
  <c r="C26" i="7"/>
  <c r="AQ25" i="7"/>
  <c r="AP25" i="7"/>
  <c r="AO25" i="7"/>
  <c r="AM25" i="7"/>
  <c r="AI25" i="7"/>
  <c r="AE25" i="7"/>
  <c r="W25" i="7"/>
  <c r="S25" i="7"/>
  <c r="O25" i="7"/>
  <c r="I25" i="7"/>
  <c r="G25" i="7"/>
  <c r="K25" i="7"/>
  <c r="E25" i="7"/>
  <c r="C25" i="7"/>
  <c r="AQ24" i="7"/>
  <c r="AP24" i="7"/>
  <c r="AO24" i="7"/>
  <c r="AM24" i="7"/>
  <c r="AI24" i="7"/>
  <c r="AE24" i="7"/>
  <c r="W24" i="7"/>
  <c r="S24" i="7"/>
  <c r="O24" i="7"/>
  <c r="I24" i="7"/>
  <c r="G24" i="7"/>
  <c r="K24" i="7"/>
  <c r="E24" i="7"/>
  <c r="C24" i="7"/>
  <c r="AQ23" i="7"/>
  <c r="AP23" i="7"/>
  <c r="AO23" i="7"/>
  <c r="AM23" i="7"/>
  <c r="AI23" i="7"/>
  <c r="AE23" i="7"/>
  <c r="W23" i="7"/>
  <c r="S23" i="7"/>
  <c r="O23" i="7"/>
  <c r="I23" i="7"/>
  <c r="G23" i="7"/>
  <c r="K23" i="7"/>
  <c r="E23" i="7"/>
  <c r="C23" i="7"/>
  <c r="AQ22" i="7"/>
  <c r="AP22" i="7"/>
  <c r="AO22" i="7"/>
  <c r="AM22" i="7"/>
  <c r="AI22" i="7"/>
  <c r="AE22" i="7"/>
  <c r="W22" i="7"/>
  <c r="S22" i="7"/>
  <c r="O22" i="7"/>
  <c r="I22" i="7"/>
  <c r="G22" i="7"/>
  <c r="K22" i="7"/>
  <c r="E22" i="7"/>
  <c r="C22" i="7"/>
  <c r="AQ21" i="7"/>
  <c r="AP21" i="7"/>
  <c r="AO21" i="7"/>
  <c r="AM21" i="7"/>
  <c r="AI21" i="7"/>
  <c r="AE21" i="7"/>
  <c r="W21" i="7"/>
  <c r="S21" i="7"/>
  <c r="O21" i="7"/>
  <c r="I21" i="7"/>
  <c r="G21" i="7"/>
  <c r="K21" i="7"/>
  <c r="E21" i="7"/>
  <c r="C21" i="7"/>
  <c r="AQ20" i="7"/>
  <c r="AP20" i="7"/>
  <c r="AO20" i="7"/>
  <c r="AM20" i="7"/>
  <c r="AI20" i="7"/>
  <c r="AE20" i="7"/>
  <c r="W20" i="7"/>
  <c r="S20" i="7"/>
  <c r="O20" i="7"/>
  <c r="I20" i="7"/>
  <c r="G20" i="7"/>
  <c r="K20" i="7"/>
  <c r="E20" i="7"/>
  <c r="C20" i="7"/>
  <c r="AQ19" i="7"/>
  <c r="AP19" i="7"/>
  <c r="AO19" i="7"/>
  <c r="AM19" i="7"/>
  <c r="AI19" i="7"/>
  <c r="AE19" i="7"/>
  <c r="W19" i="7"/>
  <c r="S19" i="7"/>
  <c r="O19" i="7"/>
  <c r="I19" i="7"/>
  <c r="G19" i="7"/>
  <c r="K19" i="7"/>
  <c r="E19" i="7"/>
  <c r="C19" i="7"/>
  <c r="AQ18" i="7"/>
  <c r="AP18" i="7"/>
  <c r="AO18" i="7"/>
  <c r="AM18" i="7"/>
  <c r="AI18" i="7"/>
  <c r="AE18" i="7"/>
  <c r="W18" i="7"/>
  <c r="S18" i="7"/>
  <c r="O18" i="7"/>
  <c r="I18" i="7"/>
  <c r="G18" i="7"/>
  <c r="K18" i="7"/>
  <c r="E18" i="7"/>
  <c r="C18" i="7"/>
  <c r="AQ17" i="7"/>
  <c r="AP17" i="7"/>
  <c r="AO17" i="7"/>
  <c r="AM17" i="7"/>
  <c r="AI17" i="7"/>
  <c r="AE17" i="7"/>
  <c r="W17" i="7"/>
  <c r="S17" i="7"/>
  <c r="O17" i="7"/>
  <c r="I17" i="7"/>
  <c r="G17" i="7"/>
  <c r="K17" i="7"/>
  <c r="E17" i="7"/>
  <c r="C17" i="7"/>
  <c r="AQ16" i="7"/>
  <c r="AP16" i="7"/>
  <c r="AO16" i="7"/>
  <c r="AM16" i="7"/>
  <c r="AI16" i="7"/>
  <c r="AE16" i="7"/>
  <c r="W16" i="7"/>
  <c r="S16" i="7"/>
  <c r="O16" i="7"/>
  <c r="I16" i="7"/>
  <c r="G16" i="7"/>
  <c r="K16" i="7"/>
  <c r="E16" i="7"/>
  <c r="C16" i="7"/>
  <c r="AQ15" i="7"/>
  <c r="AP15" i="7"/>
  <c r="AO15" i="7"/>
  <c r="AM15" i="7"/>
  <c r="AI15" i="7"/>
  <c r="AE15" i="7"/>
  <c r="W15" i="7"/>
  <c r="S15" i="7"/>
  <c r="O15" i="7"/>
  <c r="I15" i="7"/>
  <c r="G15" i="7"/>
  <c r="K15" i="7"/>
  <c r="E15" i="7"/>
  <c r="C15" i="7"/>
  <c r="AQ14" i="7"/>
  <c r="AP14" i="7"/>
  <c r="AO14" i="7"/>
  <c r="AM14" i="7"/>
  <c r="AI14" i="7"/>
  <c r="AE14" i="7"/>
  <c r="W14" i="7"/>
  <c r="S14" i="7"/>
  <c r="O14" i="7"/>
  <c r="I14" i="7"/>
  <c r="G14" i="7"/>
  <c r="K14" i="7"/>
  <c r="E14" i="7"/>
  <c r="C14" i="7"/>
  <c r="AQ13" i="7"/>
  <c r="AP13" i="7"/>
  <c r="AO13" i="7"/>
  <c r="AM13" i="7"/>
  <c r="AI13" i="7"/>
  <c r="AE13" i="7"/>
  <c r="W13" i="7"/>
  <c r="S13" i="7"/>
  <c r="O13" i="7"/>
  <c r="I13" i="7"/>
  <c r="G13" i="7"/>
  <c r="K13" i="7"/>
  <c r="E13" i="7"/>
  <c r="C13" i="7"/>
  <c r="AQ12" i="7"/>
  <c r="AP12" i="7"/>
  <c r="AO12" i="7"/>
  <c r="AM12" i="7"/>
  <c r="AI12" i="7"/>
  <c r="AE12" i="7"/>
  <c r="W12" i="7"/>
  <c r="S12" i="7"/>
  <c r="O12" i="7"/>
  <c r="I12" i="7"/>
  <c r="G12" i="7"/>
  <c r="K12" i="7"/>
  <c r="E12" i="7"/>
  <c r="C12" i="7"/>
  <c r="AQ11" i="7"/>
  <c r="AP11" i="7"/>
  <c r="AO11" i="7"/>
  <c r="AM11" i="7"/>
  <c r="AI11" i="7"/>
  <c r="AE11" i="7"/>
  <c r="W11" i="7"/>
  <c r="S11" i="7"/>
  <c r="O11" i="7"/>
  <c r="I11" i="7"/>
  <c r="G11" i="7"/>
  <c r="K11" i="7"/>
  <c r="E11" i="7"/>
  <c r="C11" i="7"/>
  <c r="AQ10" i="7"/>
  <c r="AP10" i="7"/>
  <c r="AO10" i="7"/>
  <c r="AM10" i="7"/>
  <c r="AI10" i="7"/>
  <c r="AE10" i="7"/>
  <c r="W10" i="7"/>
  <c r="S10" i="7"/>
  <c r="O10" i="7"/>
  <c r="I10" i="7"/>
  <c r="G10" i="7"/>
  <c r="K10" i="7"/>
  <c r="E10" i="7"/>
  <c r="C10" i="7"/>
  <c r="AQ9" i="7"/>
  <c r="AP9" i="7"/>
  <c r="AO9" i="7"/>
  <c r="AM9" i="7"/>
  <c r="AI9" i="7"/>
  <c r="AE9" i="7"/>
  <c r="W9" i="7"/>
  <c r="S9" i="7"/>
  <c r="O9" i="7"/>
  <c r="I9" i="7"/>
  <c r="G9" i="7"/>
  <c r="K9" i="7"/>
  <c r="E9" i="7"/>
  <c r="C9" i="7"/>
  <c r="AQ8" i="7"/>
  <c r="AP8" i="7"/>
  <c r="AO8" i="7"/>
  <c r="AM8" i="7"/>
  <c r="AI8" i="7"/>
  <c r="AE8" i="7"/>
  <c r="W8" i="7"/>
  <c r="S8" i="7"/>
  <c r="I8" i="7"/>
  <c r="G8" i="7"/>
  <c r="K8" i="7"/>
  <c r="E8" i="7"/>
  <c r="C8" i="7"/>
  <c r="AQ7" i="7"/>
  <c r="AP7" i="7"/>
  <c r="AO7" i="7"/>
  <c r="AM7" i="7"/>
  <c r="AI7" i="7"/>
  <c r="AE7" i="7"/>
  <c r="W7" i="7"/>
  <c r="S7" i="7"/>
  <c r="O7" i="7"/>
  <c r="I7" i="7"/>
  <c r="G7" i="7"/>
  <c r="K7" i="7"/>
  <c r="E7" i="7"/>
  <c r="C7" i="7"/>
  <c r="AQ6" i="7"/>
  <c r="AP6" i="7"/>
  <c r="AO6" i="7"/>
  <c r="AM6" i="7"/>
  <c r="AI6" i="7"/>
  <c r="AE6" i="7"/>
  <c r="W6" i="7"/>
  <c r="S6" i="7"/>
  <c r="O6" i="7"/>
  <c r="I6" i="7"/>
  <c r="G6" i="7"/>
  <c r="K6" i="7"/>
  <c r="E6" i="7"/>
  <c r="C6" i="7"/>
  <c r="C31" i="7" l="1"/>
  <c r="K31" i="7"/>
  <c r="G31" i="7"/>
  <c r="O31" i="7"/>
  <c r="W31" i="7"/>
  <c r="AE31" i="7"/>
  <c r="AI31" i="7"/>
  <c r="AM31" i="7"/>
  <c r="E31" i="7"/>
  <c r="I31" i="7"/>
  <c r="AO31" i="7"/>
  <c r="AR32" i="7"/>
  <c r="AP32" i="7" s="1"/>
  <c r="AH32" i="7"/>
  <c r="AF32" i="7"/>
  <c r="AP30" i="7"/>
  <c r="AU32" i="7"/>
  <c r="AT32" i="7"/>
  <c r="AA30" i="7"/>
  <c r="D32" i="7"/>
  <c r="L32" i="7"/>
  <c r="H32" i="7"/>
  <c r="P32" i="7"/>
  <c r="T32" i="7"/>
  <c r="X32" i="7"/>
  <c r="S31" i="7"/>
  <c r="C30" i="7"/>
  <c r="E30" i="7"/>
  <c r="K30" i="7"/>
  <c r="G30" i="7"/>
  <c r="I30" i="7"/>
  <c r="O30" i="7"/>
  <c r="S30" i="7"/>
  <c r="W30" i="7"/>
  <c r="AE30" i="7"/>
  <c r="AI30" i="7"/>
  <c r="AM30" i="7"/>
  <c r="AO30" i="7"/>
  <c r="E32" i="7" l="1"/>
  <c r="G32" i="7"/>
  <c r="S32" i="7"/>
  <c r="W32" i="7"/>
  <c r="AI32" i="7"/>
  <c r="K32" i="7"/>
  <c r="O32" i="7"/>
  <c r="AA32" i="7"/>
  <c r="AE32" i="7"/>
  <c r="C32" i="7"/>
  <c r="I32" i="7"/>
</calcChain>
</file>

<file path=xl/sharedStrings.xml><?xml version="1.0" encoding="utf-8"?>
<sst xmlns="http://schemas.openxmlformats.org/spreadsheetml/2006/main" count="119" uniqueCount="53">
  <si>
    <t>%</t>
  </si>
  <si>
    <t>Hrádek</t>
  </si>
  <si>
    <t>Bocanovice</t>
  </si>
  <si>
    <t>Bystřice</t>
  </si>
  <si>
    <t>Vendryně</t>
  </si>
  <si>
    <t>Milíkov</t>
  </si>
  <si>
    <t>Smilovice</t>
  </si>
  <si>
    <t>Mosty u Jablunkova</t>
  </si>
  <si>
    <t>Hnojník</t>
  </si>
  <si>
    <t xml:space="preserve">Návsí </t>
  </si>
  <si>
    <t>Třinec</t>
  </si>
  <si>
    <t>Písek</t>
  </si>
  <si>
    <t xml:space="preserve">Jablunkov </t>
  </si>
  <si>
    <t>Ropice</t>
  </si>
  <si>
    <t>Střítež</t>
  </si>
  <si>
    <t>Řeka</t>
  </si>
  <si>
    <t>Písečná</t>
  </si>
  <si>
    <t>Nýdek</t>
  </si>
  <si>
    <t>Bukovec</t>
  </si>
  <si>
    <t>Košařiska</t>
  </si>
  <si>
    <t>Komorní Lhotka</t>
  </si>
  <si>
    <t>Dolní Lomná</t>
  </si>
  <si>
    <t>Hrčava</t>
  </si>
  <si>
    <t>Vělopolí</t>
  </si>
  <si>
    <t>Horní Lomná</t>
  </si>
  <si>
    <t>Třinecko</t>
  </si>
  <si>
    <t>Jablunkovsko</t>
  </si>
  <si>
    <t>celkem</t>
  </si>
  <si>
    <t>1. kolo</t>
  </si>
  <si>
    <t>2. kolo</t>
  </si>
  <si>
    <t>ODS</t>
  </si>
  <si>
    <t>KDU-ČSL</t>
  </si>
  <si>
    <t>NK</t>
  </si>
  <si>
    <t>volební účast</t>
  </si>
  <si>
    <t>vydaných obálek</t>
  </si>
  <si>
    <t>voličů celkem</t>
  </si>
  <si>
    <t>platných hlasů</t>
  </si>
  <si>
    <t>SUVERENITA</t>
  </si>
  <si>
    <t>Miloš Zeman</t>
  </si>
  <si>
    <t>Jan Fischer</t>
  </si>
  <si>
    <t>Přemysl Sobotka</t>
  </si>
  <si>
    <t>Jana Bobošíková</t>
  </si>
  <si>
    <t>Taťána Fischerová</t>
  </si>
  <si>
    <t>Vladimír Franc</t>
  </si>
  <si>
    <t>Jiří Dienstbier</t>
  </si>
  <si>
    <t>Zemanovci</t>
  </si>
  <si>
    <t>TOP09</t>
  </si>
  <si>
    <t>Zuzana Roithová</t>
  </si>
  <si>
    <t>ČSSD</t>
  </si>
  <si>
    <t>Prezidentnské volby 2013</t>
  </si>
  <si>
    <t>hl</t>
  </si>
  <si>
    <t>MAS Jablunkovsko</t>
  </si>
  <si>
    <t>K. Schwarzenberg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</si>
</sst>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Helv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8"/>
      <name val="Arial"/>
      <family val="2"/>
      <charset val="238"/>
    </font>
    <font>
      <b/>
      <sz val="8"/>
      <color theme="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DD23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</cellStyleXfs>
  <cellXfs count="291">
    <xf numFmtId="0" fontId="0" fillId="0" borderId="0" xfId="0"/>
    <xf numFmtId="0" fontId="4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6" fillId="3" borderId="4" xfId="2" applyFont="1" applyFill="1" applyBorder="1" applyAlignment="1" applyProtection="1">
      <alignment horizontal="center" vertical="center" wrapText="1"/>
    </xf>
    <xf numFmtId="0" fontId="3" fillId="3" borderId="5" xfId="2" applyFont="1" applyFill="1" applyBorder="1" applyAlignment="1" applyProtection="1">
      <alignment horizontal="center" vertical="center"/>
    </xf>
    <xf numFmtId="0" fontId="7" fillId="0" borderId="6" xfId="3" applyFont="1" applyBorder="1" applyAlignment="1" applyProtection="1">
      <alignment vertical="center"/>
    </xf>
    <xf numFmtId="3" fontId="8" fillId="0" borderId="7" xfId="2" applyNumberFormat="1" applyFont="1" applyBorder="1" applyAlignment="1">
      <alignment vertical="center"/>
    </xf>
    <xf numFmtId="164" fontId="6" fillId="0" borderId="8" xfId="2" applyNumberFormat="1" applyFont="1" applyBorder="1" applyAlignment="1" applyProtection="1">
      <alignment vertical="center"/>
    </xf>
    <xf numFmtId="3" fontId="8" fillId="0" borderId="9" xfId="2" applyNumberFormat="1" applyFont="1" applyBorder="1" applyAlignment="1">
      <alignment vertical="center"/>
    </xf>
    <xf numFmtId="0" fontId="8" fillId="0" borderId="6" xfId="3" applyFont="1" applyBorder="1" applyAlignment="1" applyProtection="1">
      <alignment vertical="center"/>
    </xf>
    <xf numFmtId="0" fontId="7" fillId="0" borderId="3" xfId="3" applyFont="1" applyBorder="1" applyAlignment="1" applyProtection="1">
      <alignment vertical="center"/>
    </xf>
    <xf numFmtId="3" fontId="8" fillId="0" borderId="4" xfId="2" applyNumberFormat="1" applyFont="1" applyBorder="1" applyAlignment="1">
      <alignment vertical="center"/>
    </xf>
    <xf numFmtId="164" fontId="6" fillId="0" borderId="5" xfId="2" applyNumberFormat="1" applyFont="1" applyBorder="1" applyAlignment="1" applyProtection="1">
      <alignment vertical="center"/>
    </xf>
    <xf numFmtId="0" fontId="7" fillId="0" borderId="10" xfId="3" applyFont="1" applyBorder="1" applyAlignment="1" applyProtection="1">
      <alignment vertical="center"/>
    </xf>
    <xf numFmtId="3" fontId="8" fillId="0" borderId="11" xfId="2" applyNumberFormat="1" applyFont="1" applyBorder="1" applyAlignment="1">
      <alignment vertical="center"/>
    </xf>
    <xf numFmtId="164" fontId="6" fillId="0" borderId="12" xfId="2" applyNumberFormat="1" applyFont="1" applyBorder="1" applyAlignment="1" applyProtection="1">
      <alignment vertical="center"/>
    </xf>
    <xf numFmtId="3" fontId="8" fillId="0" borderId="13" xfId="2" applyNumberFormat="1" applyFont="1" applyBorder="1" applyAlignment="1">
      <alignment vertical="center"/>
    </xf>
    <xf numFmtId="0" fontId="11" fillId="0" borderId="14" xfId="3" applyFont="1" applyBorder="1" applyAlignment="1">
      <alignment vertical="center"/>
    </xf>
    <xf numFmtId="3" fontId="8" fillId="0" borderId="15" xfId="2" applyNumberFormat="1" applyFont="1" applyBorder="1" applyAlignment="1" applyProtection="1">
      <alignment vertical="center"/>
    </xf>
    <xf numFmtId="164" fontId="6" fillId="0" borderId="16" xfId="2" applyNumberFormat="1" applyFont="1" applyBorder="1" applyAlignment="1" applyProtection="1">
      <alignment vertical="center"/>
    </xf>
    <xf numFmtId="0" fontId="3" fillId="0" borderId="0" xfId="2" applyFont="1" applyBorder="1" applyAlignment="1" applyProtection="1">
      <alignment vertical="center"/>
    </xf>
    <xf numFmtId="0" fontId="3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3" fontId="10" fillId="0" borderId="18" xfId="2" applyNumberFormat="1" applyFont="1" applyBorder="1" applyAlignment="1" applyProtection="1">
      <alignment vertical="center"/>
    </xf>
    <xf numFmtId="0" fontId="3" fillId="3" borderId="4" xfId="2" applyFont="1" applyFill="1" applyBorder="1" applyAlignment="1" applyProtection="1">
      <alignment horizontal="center" vertical="center"/>
    </xf>
    <xf numFmtId="49" fontId="3" fillId="3" borderId="4" xfId="2" applyNumberFormat="1" applyFont="1" applyFill="1" applyBorder="1" applyAlignment="1" applyProtection="1">
      <alignment horizontal="center" vertical="center" wrapText="1"/>
    </xf>
    <xf numFmtId="49" fontId="3" fillId="3" borderId="5" xfId="2" applyNumberFormat="1" applyFont="1" applyFill="1" applyBorder="1" applyAlignment="1" applyProtection="1">
      <alignment horizontal="center" vertical="center" wrapText="1"/>
    </xf>
    <xf numFmtId="0" fontId="3" fillId="3" borderId="21" xfId="2" applyFont="1" applyFill="1" applyBorder="1" applyAlignment="1" applyProtection="1">
      <alignment horizontal="center" vertical="center" wrapText="1"/>
    </xf>
    <xf numFmtId="3" fontId="10" fillId="0" borderId="20" xfId="2" applyNumberFormat="1" applyFont="1" applyBorder="1" applyAlignment="1" applyProtection="1">
      <alignment vertical="center"/>
    </xf>
    <xf numFmtId="3" fontId="10" fillId="0" borderId="31" xfId="2" applyNumberFormat="1" applyFont="1" applyBorder="1" applyAlignment="1" applyProtection="1">
      <alignment vertical="center"/>
    </xf>
    <xf numFmtId="3" fontId="10" fillId="0" borderId="21" xfId="2" applyNumberFormat="1" applyFont="1" applyBorder="1" applyAlignment="1" applyProtection="1">
      <alignment vertical="center"/>
    </xf>
    <xf numFmtId="3" fontId="8" fillId="0" borderId="32" xfId="2" applyNumberFormat="1" applyFont="1" applyBorder="1" applyAlignment="1">
      <alignment vertical="center"/>
    </xf>
    <xf numFmtId="3" fontId="8" fillId="0" borderId="21" xfId="2" applyNumberFormat="1" applyFont="1" applyBorder="1" applyAlignment="1">
      <alignment vertical="center"/>
    </xf>
    <xf numFmtId="3" fontId="10" fillId="0" borderId="22" xfId="2" applyNumberFormat="1" applyFont="1" applyBorder="1" applyAlignment="1" applyProtection="1">
      <alignment vertical="center"/>
    </xf>
    <xf numFmtId="0" fontId="3" fillId="3" borderId="5" xfId="2" applyFont="1" applyFill="1" applyBorder="1" applyAlignment="1" applyProtection="1">
      <alignment horizontal="center" vertical="center" wrapText="1"/>
    </xf>
    <xf numFmtId="3" fontId="10" fillId="0" borderId="25" xfId="2" applyNumberFormat="1" applyFont="1" applyBorder="1" applyAlignment="1" applyProtection="1">
      <alignment vertical="center"/>
    </xf>
    <xf numFmtId="3" fontId="10" fillId="0" borderId="33" xfId="2" applyNumberFormat="1" applyFont="1" applyBorder="1" applyAlignment="1" applyProtection="1">
      <alignment vertical="center"/>
    </xf>
    <xf numFmtId="3" fontId="10" fillId="0" borderId="34" xfId="2" applyNumberFormat="1" applyFont="1" applyBorder="1" applyAlignment="1" applyProtection="1">
      <alignment vertical="center"/>
    </xf>
    <xf numFmtId="3" fontId="10" fillId="0" borderId="26" xfId="2" applyNumberFormat="1" applyFont="1" applyBorder="1" applyAlignment="1" applyProtection="1">
      <alignment vertical="center"/>
    </xf>
    <xf numFmtId="3" fontId="8" fillId="0" borderId="27" xfId="2" applyNumberFormat="1" applyFont="1" applyBorder="1" applyAlignment="1">
      <alignment vertical="center"/>
    </xf>
    <xf numFmtId="3" fontId="8" fillId="0" borderId="28" xfId="2" applyNumberFormat="1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9" xfId="2" applyNumberFormat="1" applyFont="1" applyBorder="1" applyAlignment="1">
      <alignment vertical="center"/>
    </xf>
    <xf numFmtId="3" fontId="10" fillId="0" borderId="30" xfId="2" applyNumberFormat="1" applyFont="1" applyBorder="1" applyAlignment="1" applyProtection="1">
      <alignment vertical="center"/>
    </xf>
    <xf numFmtId="3" fontId="10" fillId="0" borderId="35" xfId="2" applyNumberFormat="1" applyFont="1" applyBorder="1" applyAlignment="1" applyProtection="1">
      <alignment vertical="center"/>
    </xf>
    <xf numFmtId="0" fontId="6" fillId="4" borderId="4" xfId="2" applyFont="1" applyFill="1" applyBorder="1" applyAlignment="1" applyProtection="1">
      <alignment horizontal="center" vertical="center" wrapText="1"/>
    </xf>
    <xf numFmtId="0" fontId="3" fillId="4" borderId="5" xfId="2" applyFont="1" applyFill="1" applyBorder="1" applyAlignment="1" applyProtection="1">
      <alignment horizontal="center" vertical="center"/>
    </xf>
    <xf numFmtId="3" fontId="8" fillId="4" borderId="7" xfId="2" applyNumberFormat="1" applyFont="1" applyFill="1" applyBorder="1" applyAlignment="1">
      <alignment vertical="center"/>
    </xf>
    <xf numFmtId="164" fontId="6" fillId="4" borderId="8" xfId="2" applyNumberFormat="1" applyFont="1" applyFill="1" applyBorder="1" applyAlignment="1" applyProtection="1">
      <alignment vertical="center"/>
    </xf>
    <xf numFmtId="3" fontId="8" fillId="4" borderId="9" xfId="2" applyNumberFormat="1" applyFont="1" applyFill="1" applyBorder="1" applyAlignment="1">
      <alignment vertical="center"/>
    </xf>
    <xf numFmtId="3" fontId="8" fillId="4" borderId="4" xfId="2" applyNumberFormat="1" applyFont="1" applyFill="1" applyBorder="1" applyAlignment="1">
      <alignment vertical="center"/>
    </xf>
    <xf numFmtId="164" fontId="6" fillId="4" borderId="5" xfId="2" applyNumberFormat="1" applyFont="1" applyFill="1" applyBorder="1" applyAlignment="1" applyProtection="1">
      <alignment vertical="center"/>
    </xf>
    <xf numFmtId="3" fontId="8" fillId="4" borderId="11" xfId="2" applyNumberFormat="1" applyFont="1" applyFill="1" applyBorder="1" applyAlignment="1">
      <alignment vertical="center"/>
    </xf>
    <xf numFmtId="164" fontId="6" fillId="4" borderId="12" xfId="2" applyNumberFormat="1" applyFont="1" applyFill="1" applyBorder="1" applyAlignment="1" applyProtection="1">
      <alignment vertical="center"/>
    </xf>
    <xf numFmtId="3" fontId="8" fillId="4" borderId="13" xfId="2" applyNumberFormat="1" applyFont="1" applyFill="1" applyBorder="1" applyAlignment="1">
      <alignment vertical="center"/>
    </xf>
    <xf numFmtId="3" fontId="8" fillId="4" borderId="15" xfId="2" applyNumberFormat="1" applyFont="1" applyFill="1" applyBorder="1" applyAlignment="1" applyProtection="1">
      <alignment vertical="center"/>
    </xf>
    <xf numFmtId="0" fontId="6" fillId="5" borderId="4" xfId="2" applyFont="1" applyFill="1" applyBorder="1" applyAlignment="1" applyProtection="1">
      <alignment horizontal="center" vertical="center" wrapText="1"/>
    </xf>
    <xf numFmtId="0" fontId="3" fillId="5" borderId="5" xfId="2" applyFont="1" applyFill="1" applyBorder="1" applyAlignment="1" applyProtection="1">
      <alignment horizontal="center" vertical="center"/>
    </xf>
    <xf numFmtId="3" fontId="8" fillId="5" borderId="7" xfId="2" applyNumberFormat="1" applyFont="1" applyFill="1" applyBorder="1" applyAlignment="1">
      <alignment vertical="center"/>
    </xf>
    <xf numFmtId="164" fontId="6" fillId="5" borderId="8" xfId="2" applyNumberFormat="1" applyFont="1" applyFill="1" applyBorder="1" applyAlignment="1" applyProtection="1">
      <alignment vertical="center"/>
    </xf>
    <xf numFmtId="3" fontId="8" fillId="5" borderId="9" xfId="2" applyNumberFormat="1" applyFont="1" applyFill="1" applyBorder="1" applyAlignment="1">
      <alignment vertical="center"/>
    </xf>
    <xf numFmtId="3" fontId="8" fillId="5" borderId="4" xfId="2" applyNumberFormat="1" applyFont="1" applyFill="1" applyBorder="1" applyAlignment="1">
      <alignment vertical="center"/>
    </xf>
    <xf numFmtId="164" fontId="6" fillId="5" borderId="5" xfId="2" applyNumberFormat="1" applyFont="1" applyFill="1" applyBorder="1" applyAlignment="1" applyProtection="1">
      <alignment vertical="center"/>
    </xf>
    <xf numFmtId="3" fontId="8" fillId="5" borderId="11" xfId="2" applyNumberFormat="1" applyFont="1" applyFill="1" applyBorder="1" applyAlignment="1">
      <alignment vertical="center"/>
    </xf>
    <xf numFmtId="164" fontId="6" fillId="5" borderId="12" xfId="2" applyNumberFormat="1" applyFont="1" applyFill="1" applyBorder="1" applyAlignment="1" applyProtection="1">
      <alignment vertical="center"/>
    </xf>
    <xf numFmtId="3" fontId="8" fillId="5" borderId="13" xfId="2" applyNumberFormat="1" applyFont="1" applyFill="1" applyBorder="1" applyAlignment="1">
      <alignment vertical="center"/>
    </xf>
    <xf numFmtId="3" fontId="8" fillId="5" borderId="15" xfId="2" applyNumberFormat="1" applyFont="1" applyFill="1" applyBorder="1" applyAlignment="1" applyProtection="1">
      <alignment vertical="center"/>
    </xf>
    <xf numFmtId="0" fontId="6" fillId="6" borderId="4" xfId="2" applyFont="1" applyFill="1" applyBorder="1" applyAlignment="1" applyProtection="1">
      <alignment horizontal="center" vertical="center" wrapText="1"/>
    </xf>
    <xf numFmtId="0" fontId="3" fillId="6" borderId="5" xfId="2" applyFont="1" applyFill="1" applyBorder="1" applyAlignment="1" applyProtection="1">
      <alignment horizontal="center" vertical="center"/>
    </xf>
    <xf numFmtId="3" fontId="8" fillId="6" borderId="7" xfId="2" applyNumberFormat="1" applyFont="1" applyFill="1" applyBorder="1" applyAlignment="1">
      <alignment vertical="center"/>
    </xf>
    <xf numFmtId="164" fontId="6" fillId="6" borderId="8" xfId="2" applyNumberFormat="1" applyFont="1" applyFill="1" applyBorder="1" applyAlignment="1" applyProtection="1">
      <alignment vertical="center"/>
    </xf>
    <xf numFmtId="3" fontId="8" fillId="6" borderId="7" xfId="4" applyNumberFormat="1" applyFont="1" applyFill="1" applyBorder="1" applyAlignment="1">
      <alignment vertical="center"/>
    </xf>
    <xf numFmtId="3" fontId="8" fillId="6" borderId="9" xfId="2" applyNumberFormat="1" applyFont="1" applyFill="1" applyBorder="1" applyAlignment="1">
      <alignment vertical="center"/>
    </xf>
    <xf numFmtId="3" fontId="8" fillId="6" borderId="9" xfId="4" applyNumberFormat="1" applyFont="1" applyFill="1" applyBorder="1" applyAlignment="1">
      <alignment vertical="center"/>
    </xf>
    <xf numFmtId="3" fontId="8" fillId="6" borderId="4" xfId="2" applyNumberFormat="1" applyFont="1" applyFill="1" applyBorder="1" applyAlignment="1">
      <alignment vertical="center"/>
    </xf>
    <xf numFmtId="164" fontId="6" fillId="6" borderId="5" xfId="2" applyNumberFormat="1" applyFont="1" applyFill="1" applyBorder="1" applyAlignment="1" applyProtection="1">
      <alignment vertical="center"/>
    </xf>
    <xf numFmtId="3" fontId="8" fillId="6" borderId="4" xfId="4" applyNumberFormat="1" applyFont="1" applyFill="1" applyBorder="1" applyAlignment="1">
      <alignment vertical="center"/>
    </xf>
    <xf numFmtId="3" fontId="8" fillId="6" borderId="11" xfId="2" applyNumberFormat="1" applyFont="1" applyFill="1" applyBorder="1" applyAlignment="1">
      <alignment vertical="center"/>
    </xf>
    <xf numFmtId="164" fontId="6" fillId="6" borderId="12" xfId="2" applyNumberFormat="1" applyFont="1" applyFill="1" applyBorder="1" applyAlignment="1" applyProtection="1">
      <alignment vertical="center"/>
    </xf>
    <xf numFmtId="3" fontId="8" fillId="6" borderId="13" xfId="2" applyNumberFormat="1" applyFont="1" applyFill="1" applyBorder="1" applyAlignment="1">
      <alignment vertical="center"/>
    </xf>
    <xf numFmtId="3" fontId="8" fillId="6" borderId="15" xfId="2" applyNumberFormat="1" applyFont="1" applyFill="1" applyBorder="1" applyAlignment="1" applyProtection="1">
      <alignment vertical="center"/>
    </xf>
    <xf numFmtId="0" fontId="6" fillId="7" borderId="4" xfId="2" applyFont="1" applyFill="1" applyBorder="1" applyAlignment="1" applyProtection="1">
      <alignment horizontal="center" vertical="center" wrapText="1"/>
    </xf>
    <xf numFmtId="0" fontId="3" fillId="7" borderId="5" xfId="2" applyFont="1" applyFill="1" applyBorder="1" applyAlignment="1" applyProtection="1">
      <alignment horizontal="center" vertical="center"/>
    </xf>
    <xf numFmtId="3" fontId="8" fillId="7" borderId="7" xfId="2" applyNumberFormat="1" applyFont="1" applyFill="1" applyBorder="1" applyAlignment="1">
      <alignment vertical="center"/>
    </xf>
    <xf numFmtId="164" fontId="6" fillId="7" borderId="8" xfId="2" applyNumberFormat="1" applyFont="1" applyFill="1" applyBorder="1" applyAlignment="1" applyProtection="1">
      <alignment vertical="center"/>
    </xf>
    <xf numFmtId="3" fontId="8" fillId="7" borderId="7" xfId="4" applyNumberFormat="1" applyFont="1" applyFill="1" applyBorder="1" applyAlignment="1">
      <alignment vertical="center"/>
    </xf>
    <xf numFmtId="3" fontId="8" fillId="7" borderId="9" xfId="2" applyNumberFormat="1" applyFont="1" applyFill="1" applyBorder="1" applyAlignment="1">
      <alignment vertical="center"/>
    </xf>
    <xf numFmtId="3" fontId="8" fillId="7" borderId="9" xfId="4" applyNumberFormat="1" applyFont="1" applyFill="1" applyBorder="1" applyAlignment="1">
      <alignment vertical="center"/>
    </xf>
    <xf numFmtId="3" fontId="8" fillId="7" borderId="4" xfId="2" applyNumberFormat="1" applyFont="1" applyFill="1" applyBorder="1" applyAlignment="1">
      <alignment vertical="center"/>
    </xf>
    <xf numFmtId="164" fontId="6" fillId="7" borderId="5" xfId="2" applyNumberFormat="1" applyFont="1" applyFill="1" applyBorder="1" applyAlignment="1" applyProtection="1">
      <alignment vertical="center"/>
    </xf>
    <xf numFmtId="3" fontId="8" fillId="7" borderId="4" xfId="4" applyNumberFormat="1" applyFont="1" applyFill="1" applyBorder="1" applyAlignment="1">
      <alignment vertical="center"/>
    </xf>
    <xf numFmtId="3" fontId="8" fillId="7" borderId="11" xfId="2" applyNumberFormat="1" applyFont="1" applyFill="1" applyBorder="1" applyAlignment="1">
      <alignment vertical="center"/>
    </xf>
    <xf numFmtId="164" fontId="6" fillId="7" borderId="12" xfId="2" applyNumberFormat="1" applyFont="1" applyFill="1" applyBorder="1" applyAlignment="1" applyProtection="1">
      <alignment vertical="center"/>
    </xf>
    <xf numFmtId="3" fontId="8" fillId="7" borderId="13" xfId="2" applyNumberFormat="1" applyFont="1" applyFill="1" applyBorder="1" applyAlignment="1">
      <alignment vertical="center"/>
    </xf>
    <xf numFmtId="3" fontId="8" fillId="7" borderId="15" xfId="2" applyNumberFormat="1" applyFont="1" applyFill="1" applyBorder="1" applyAlignment="1" applyProtection="1">
      <alignment vertical="center"/>
    </xf>
    <xf numFmtId="0" fontId="6" fillId="8" borderId="4" xfId="2" applyFont="1" applyFill="1" applyBorder="1" applyAlignment="1" applyProtection="1">
      <alignment horizontal="center" vertical="center" wrapText="1"/>
    </xf>
    <xf numFmtId="0" fontId="3" fillId="8" borderId="5" xfId="2" applyFont="1" applyFill="1" applyBorder="1" applyAlignment="1" applyProtection="1">
      <alignment horizontal="center" vertical="center"/>
    </xf>
    <xf numFmtId="3" fontId="8" fillId="8" borderId="7" xfId="2" applyNumberFormat="1" applyFont="1" applyFill="1" applyBorder="1" applyAlignment="1">
      <alignment vertical="center"/>
    </xf>
    <xf numFmtId="164" fontId="6" fillId="8" borderId="8" xfId="2" applyNumberFormat="1" applyFont="1" applyFill="1" applyBorder="1" applyAlignment="1" applyProtection="1">
      <alignment vertical="center"/>
    </xf>
    <xf numFmtId="3" fontId="8" fillId="8" borderId="7" xfId="4" applyNumberFormat="1" applyFont="1" applyFill="1" applyBorder="1" applyAlignment="1">
      <alignment vertical="center"/>
    </xf>
    <xf numFmtId="3" fontId="8" fillId="8" borderId="9" xfId="2" applyNumberFormat="1" applyFont="1" applyFill="1" applyBorder="1" applyAlignment="1">
      <alignment vertical="center"/>
    </xf>
    <xf numFmtId="3" fontId="8" fillId="8" borderId="9" xfId="4" applyNumberFormat="1" applyFont="1" applyFill="1" applyBorder="1" applyAlignment="1">
      <alignment vertical="center"/>
    </xf>
    <xf numFmtId="3" fontId="8" fillId="8" borderId="4" xfId="2" applyNumberFormat="1" applyFont="1" applyFill="1" applyBorder="1" applyAlignment="1">
      <alignment vertical="center"/>
    </xf>
    <xf numFmtId="164" fontId="6" fillId="8" borderId="5" xfId="2" applyNumberFormat="1" applyFont="1" applyFill="1" applyBorder="1" applyAlignment="1" applyProtection="1">
      <alignment vertical="center"/>
    </xf>
    <xf numFmtId="3" fontId="8" fillId="8" borderId="4" xfId="4" applyNumberFormat="1" applyFont="1" applyFill="1" applyBorder="1" applyAlignment="1">
      <alignment vertical="center"/>
    </xf>
    <xf numFmtId="3" fontId="8" fillId="8" borderId="11" xfId="2" applyNumberFormat="1" applyFont="1" applyFill="1" applyBorder="1" applyAlignment="1">
      <alignment vertical="center"/>
    </xf>
    <xf numFmtId="164" fontId="6" fillId="8" borderId="12" xfId="2" applyNumberFormat="1" applyFont="1" applyFill="1" applyBorder="1" applyAlignment="1" applyProtection="1">
      <alignment vertical="center"/>
    </xf>
    <xf numFmtId="3" fontId="8" fillId="8" borderId="13" xfId="2" applyNumberFormat="1" applyFont="1" applyFill="1" applyBorder="1" applyAlignment="1">
      <alignment vertical="center"/>
    </xf>
    <xf numFmtId="3" fontId="8" fillId="8" borderId="15" xfId="2" applyNumberFormat="1" applyFont="1" applyFill="1" applyBorder="1" applyAlignment="1" applyProtection="1">
      <alignment vertical="center"/>
    </xf>
    <xf numFmtId="0" fontId="6" fillId="9" borderId="4" xfId="2" applyFont="1" applyFill="1" applyBorder="1" applyAlignment="1" applyProtection="1">
      <alignment horizontal="center" vertical="center" wrapText="1"/>
    </xf>
    <xf numFmtId="0" fontId="3" fillId="9" borderId="5" xfId="2" applyFont="1" applyFill="1" applyBorder="1" applyAlignment="1" applyProtection="1">
      <alignment horizontal="center" vertical="center"/>
    </xf>
    <xf numFmtId="3" fontId="8" fillId="9" borderId="7" xfId="2" applyNumberFormat="1" applyFont="1" applyFill="1" applyBorder="1" applyAlignment="1">
      <alignment vertical="center"/>
    </xf>
    <xf numFmtId="164" fontId="6" fillId="9" borderId="8" xfId="2" applyNumberFormat="1" applyFont="1" applyFill="1" applyBorder="1" applyAlignment="1" applyProtection="1">
      <alignment vertical="center"/>
    </xf>
    <xf numFmtId="3" fontId="8" fillId="9" borderId="9" xfId="2" applyNumberFormat="1" applyFont="1" applyFill="1" applyBorder="1" applyAlignment="1">
      <alignment vertical="center"/>
    </xf>
    <xf numFmtId="3" fontId="8" fillId="9" borderId="4" xfId="2" applyNumberFormat="1" applyFont="1" applyFill="1" applyBorder="1" applyAlignment="1">
      <alignment vertical="center"/>
    </xf>
    <xf numFmtId="164" fontId="6" fillId="9" borderId="5" xfId="2" applyNumberFormat="1" applyFont="1" applyFill="1" applyBorder="1" applyAlignment="1" applyProtection="1">
      <alignment vertical="center"/>
    </xf>
    <xf numFmtId="3" fontId="8" fillId="9" borderId="11" xfId="2" applyNumberFormat="1" applyFont="1" applyFill="1" applyBorder="1" applyAlignment="1">
      <alignment vertical="center"/>
    </xf>
    <xf numFmtId="164" fontId="6" fillId="9" borderId="12" xfId="2" applyNumberFormat="1" applyFont="1" applyFill="1" applyBorder="1" applyAlignment="1" applyProtection="1">
      <alignment vertical="center"/>
    </xf>
    <xf numFmtId="3" fontId="8" fillId="9" borderId="13" xfId="2" applyNumberFormat="1" applyFont="1" applyFill="1" applyBorder="1" applyAlignment="1">
      <alignment vertical="center"/>
    </xf>
    <xf numFmtId="3" fontId="8" fillId="9" borderId="15" xfId="2" applyNumberFormat="1" applyFont="1" applyFill="1" applyBorder="1" applyAlignment="1" applyProtection="1">
      <alignment vertical="center"/>
    </xf>
    <xf numFmtId="0" fontId="6" fillId="10" borderId="4" xfId="2" applyFont="1" applyFill="1" applyBorder="1" applyAlignment="1" applyProtection="1">
      <alignment horizontal="center" vertical="center" wrapText="1"/>
    </xf>
    <xf numFmtId="0" fontId="3" fillId="10" borderId="5" xfId="2" applyFont="1" applyFill="1" applyBorder="1" applyAlignment="1" applyProtection="1">
      <alignment horizontal="center" vertical="center"/>
    </xf>
    <xf numFmtId="3" fontId="8" fillId="10" borderId="7" xfId="2" applyNumberFormat="1" applyFont="1" applyFill="1" applyBorder="1" applyAlignment="1">
      <alignment vertical="center"/>
    </xf>
    <xf numFmtId="3" fontId="8" fillId="10" borderId="9" xfId="2" applyNumberFormat="1" applyFont="1" applyFill="1" applyBorder="1" applyAlignment="1">
      <alignment vertical="center"/>
    </xf>
    <xf numFmtId="3" fontId="8" fillId="10" borderId="4" xfId="2" applyNumberFormat="1" applyFont="1" applyFill="1" applyBorder="1" applyAlignment="1">
      <alignment vertical="center"/>
    </xf>
    <xf numFmtId="3" fontId="8" fillId="10" borderId="11" xfId="2" applyNumberFormat="1" applyFont="1" applyFill="1" applyBorder="1" applyAlignment="1">
      <alignment vertical="center"/>
    </xf>
    <xf numFmtId="3" fontId="8" fillId="10" borderId="13" xfId="2" applyNumberFormat="1" applyFont="1" applyFill="1" applyBorder="1" applyAlignment="1">
      <alignment vertical="center"/>
    </xf>
    <xf numFmtId="3" fontId="8" fillId="10" borderId="15" xfId="2" applyNumberFormat="1" applyFont="1" applyFill="1" applyBorder="1" applyAlignment="1" applyProtection="1">
      <alignment vertical="center"/>
    </xf>
    <xf numFmtId="3" fontId="8" fillId="10" borderId="9" xfId="4" applyNumberFormat="1" applyFont="1" applyFill="1" applyBorder="1" applyAlignment="1">
      <alignment vertical="center"/>
    </xf>
    <xf numFmtId="3" fontId="8" fillId="10" borderId="4" xfId="4" applyNumberFormat="1" applyFont="1" applyFill="1" applyBorder="1" applyAlignment="1">
      <alignment vertical="center"/>
    </xf>
    <xf numFmtId="164" fontId="6" fillId="10" borderId="12" xfId="2" applyNumberFormat="1" applyFont="1" applyFill="1" applyBorder="1" applyAlignment="1" applyProtection="1">
      <alignment vertical="center"/>
    </xf>
    <xf numFmtId="164" fontId="6" fillId="10" borderId="5" xfId="2" applyNumberFormat="1" applyFont="1" applyFill="1" applyBorder="1" applyAlignment="1" applyProtection="1">
      <alignment vertical="center"/>
    </xf>
    <xf numFmtId="3" fontId="8" fillId="10" borderId="7" xfId="4" applyNumberFormat="1" applyFont="1" applyFill="1" applyBorder="1" applyAlignment="1">
      <alignment vertical="center"/>
    </xf>
    <xf numFmtId="0" fontId="6" fillId="11" borderId="4" xfId="2" applyFont="1" applyFill="1" applyBorder="1" applyAlignment="1" applyProtection="1">
      <alignment horizontal="center" vertical="center" wrapText="1"/>
    </xf>
    <xf numFmtId="0" fontId="3" fillId="11" borderId="5" xfId="2" applyFont="1" applyFill="1" applyBorder="1" applyAlignment="1" applyProtection="1">
      <alignment horizontal="center" vertical="center"/>
    </xf>
    <xf numFmtId="3" fontId="8" fillId="11" borderId="7" xfId="2" applyNumberFormat="1" applyFont="1" applyFill="1" applyBorder="1" applyAlignment="1">
      <alignment vertical="center"/>
    </xf>
    <xf numFmtId="3" fontId="8" fillId="11" borderId="9" xfId="2" applyNumberFormat="1" applyFont="1" applyFill="1" applyBorder="1" applyAlignment="1">
      <alignment vertical="center"/>
    </xf>
    <xf numFmtId="3" fontId="8" fillId="11" borderId="4" xfId="2" applyNumberFormat="1" applyFont="1" applyFill="1" applyBorder="1" applyAlignment="1">
      <alignment vertical="center"/>
    </xf>
    <xf numFmtId="3" fontId="8" fillId="11" borderId="11" xfId="2" applyNumberFormat="1" applyFont="1" applyFill="1" applyBorder="1" applyAlignment="1">
      <alignment vertical="center"/>
    </xf>
    <xf numFmtId="3" fontId="8" fillId="11" borderId="13" xfId="2" applyNumberFormat="1" applyFont="1" applyFill="1" applyBorder="1" applyAlignment="1">
      <alignment vertical="center"/>
    </xf>
    <xf numFmtId="3" fontId="8" fillId="11" borderId="15" xfId="2" applyNumberFormat="1" applyFont="1" applyFill="1" applyBorder="1" applyAlignment="1" applyProtection="1">
      <alignment vertical="center"/>
    </xf>
    <xf numFmtId="3" fontId="8" fillId="11" borderId="9" xfId="4" applyNumberFormat="1" applyFont="1" applyFill="1" applyBorder="1" applyAlignment="1">
      <alignment vertical="center"/>
    </xf>
    <xf numFmtId="3" fontId="8" fillId="11" borderId="4" xfId="4" applyNumberFormat="1" applyFont="1" applyFill="1" applyBorder="1" applyAlignment="1">
      <alignment vertical="center"/>
    </xf>
    <xf numFmtId="164" fontId="6" fillId="11" borderId="12" xfId="2" applyNumberFormat="1" applyFont="1" applyFill="1" applyBorder="1" applyAlignment="1" applyProtection="1">
      <alignment vertical="center"/>
    </xf>
    <xf numFmtId="164" fontId="6" fillId="11" borderId="5" xfId="2" applyNumberFormat="1" applyFont="1" applyFill="1" applyBorder="1" applyAlignment="1" applyProtection="1">
      <alignment vertical="center"/>
    </xf>
    <xf numFmtId="0" fontId="6" fillId="12" borderId="4" xfId="2" applyFont="1" applyFill="1" applyBorder="1" applyAlignment="1" applyProtection="1">
      <alignment horizontal="center" vertical="center" wrapText="1"/>
    </xf>
    <xf numFmtId="0" fontId="3" fillId="12" borderId="5" xfId="2" applyFont="1" applyFill="1" applyBorder="1" applyAlignment="1" applyProtection="1">
      <alignment horizontal="center" vertical="center"/>
    </xf>
    <xf numFmtId="3" fontId="8" fillId="12" borderId="7" xfId="2" applyNumberFormat="1" applyFont="1" applyFill="1" applyBorder="1" applyAlignment="1">
      <alignment vertical="center"/>
    </xf>
    <xf numFmtId="3" fontId="8" fillId="12" borderId="9" xfId="2" applyNumberFormat="1" applyFont="1" applyFill="1" applyBorder="1" applyAlignment="1">
      <alignment vertical="center"/>
    </xf>
    <xf numFmtId="3" fontId="8" fillId="12" borderId="4" xfId="2" applyNumberFormat="1" applyFont="1" applyFill="1" applyBorder="1" applyAlignment="1">
      <alignment vertical="center"/>
    </xf>
    <xf numFmtId="3" fontId="8" fillId="12" borderId="11" xfId="2" applyNumberFormat="1" applyFont="1" applyFill="1" applyBorder="1" applyAlignment="1">
      <alignment vertical="center"/>
    </xf>
    <xf numFmtId="3" fontId="8" fillId="12" borderId="13" xfId="2" applyNumberFormat="1" applyFont="1" applyFill="1" applyBorder="1" applyAlignment="1">
      <alignment vertical="center"/>
    </xf>
    <xf numFmtId="3" fontId="8" fillId="12" borderId="15" xfId="2" applyNumberFormat="1" applyFont="1" applyFill="1" applyBorder="1" applyAlignment="1" applyProtection="1">
      <alignment vertical="center"/>
    </xf>
    <xf numFmtId="164" fontId="6" fillId="12" borderId="12" xfId="2" applyNumberFormat="1" applyFont="1" applyFill="1" applyBorder="1" applyAlignment="1" applyProtection="1">
      <alignment vertical="center"/>
    </xf>
    <xf numFmtId="164" fontId="6" fillId="12" borderId="5" xfId="2" applyNumberFormat="1" applyFont="1" applyFill="1" applyBorder="1" applyAlignment="1" applyProtection="1">
      <alignment vertical="center"/>
    </xf>
    <xf numFmtId="3" fontId="8" fillId="11" borderId="7" xfId="4" applyNumberFormat="1" applyFont="1" applyFill="1" applyBorder="1" applyAlignment="1">
      <alignment vertical="center"/>
    </xf>
    <xf numFmtId="0" fontId="3" fillId="3" borderId="43" xfId="2" applyFont="1" applyFill="1" applyBorder="1" applyAlignment="1" applyProtection="1">
      <alignment horizontal="center" vertical="center" wrapText="1"/>
    </xf>
    <xf numFmtId="3" fontId="10" fillId="0" borderId="44" xfId="2" applyNumberFormat="1" applyFont="1" applyBorder="1" applyAlignment="1" applyProtection="1">
      <alignment vertical="center"/>
    </xf>
    <xf numFmtId="3" fontId="10" fillId="0" borderId="45" xfId="2" applyNumberFormat="1" applyFont="1" applyBorder="1" applyAlignment="1" applyProtection="1">
      <alignment vertical="center"/>
    </xf>
    <xf numFmtId="3" fontId="10" fillId="0" borderId="46" xfId="2" applyNumberFormat="1" applyFont="1" applyBorder="1" applyAlignment="1" applyProtection="1">
      <alignment vertical="center"/>
    </xf>
    <xf numFmtId="3" fontId="8" fillId="0" borderId="47" xfId="2" applyNumberFormat="1" applyFont="1" applyBorder="1" applyAlignment="1">
      <alignment vertical="center"/>
    </xf>
    <xf numFmtId="3" fontId="8" fillId="0" borderId="46" xfId="2" applyNumberFormat="1" applyFont="1" applyBorder="1" applyAlignment="1">
      <alignment vertical="center"/>
    </xf>
    <xf numFmtId="3" fontId="10" fillId="0" borderId="48" xfId="2" applyNumberFormat="1" applyFont="1" applyBorder="1" applyAlignment="1" applyProtection="1">
      <alignment vertical="center"/>
    </xf>
    <xf numFmtId="164" fontId="6" fillId="12" borderId="8" xfId="2" applyNumberFormat="1" applyFont="1" applyFill="1" applyBorder="1" applyAlignment="1" applyProtection="1">
      <alignment vertical="center"/>
    </xf>
    <xf numFmtId="164" fontId="6" fillId="10" borderId="8" xfId="2" applyNumberFormat="1" applyFont="1" applyFill="1" applyBorder="1" applyAlignment="1" applyProtection="1">
      <alignment vertical="center"/>
    </xf>
    <xf numFmtId="164" fontId="6" fillId="11" borderId="8" xfId="2" applyNumberFormat="1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165" fontId="6" fillId="13" borderId="8" xfId="1" applyNumberFormat="1" applyFont="1" applyFill="1" applyBorder="1" applyAlignment="1" applyProtection="1">
      <alignment vertical="center"/>
    </xf>
    <xf numFmtId="165" fontId="6" fillId="13" borderId="5" xfId="1" applyNumberFormat="1" applyFont="1" applyFill="1" applyBorder="1" applyAlignment="1" applyProtection="1">
      <alignment vertical="center"/>
    </xf>
    <xf numFmtId="165" fontId="6" fillId="0" borderId="8" xfId="1" applyNumberFormat="1" applyFont="1" applyBorder="1" applyAlignment="1" applyProtection="1">
      <alignment vertical="center"/>
    </xf>
    <xf numFmtId="165" fontId="6" fillId="0" borderId="16" xfId="2" applyNumberFormat="1" applyFont="1" applyBorder="1" applyAlignment="1" applyProtection="1">
      <alignment vertical="center"/>
    </xf>
    <xf numFmtId="0" fontId="7" fillId="2" borderId="0" xfId="2" applyFont="1" applyFill="1" applyBorder="1" applyAlignment="1" applyProtection="1">
      <alignment horizontal="center" vertical="center"/>
    </xf>
    <xf numFmtId="166" fontId="6" fillId="9" borderId="16" xfId="1" applyNumberFormat="1" applyFont="1" applyFill="1" applyBorder="1" applyAlignment="1" applyProtection="1">
      <alignment vertical="center"/>
    </xf>
    <xf numFmtId="166" fontId="6" fillId="9" borderId="16" xfId="2" applyNumberFormat="1" applyFont="1" applyFill="1" applyBorder="1" applyAlignment="1" applyProtection="1">
      <alignment vertical="center"/>
    </xf>
    <xf numFmtId="166" fontId="6" fillId="11" borderId="16" xfId="1" applyNumberFormat="1" applyFont="1" applyFill="1" applyBorder="1" applyAlignment="1" applyProtection="1">
      <alignment vertical="center"/>
    </xf>
    <xf numFmtId="166" fontId="6" fillId="8" borderId="16" xfId="1" applyNumberFormat="1" applyFont="1" applyFill="1" applyBorder="1" applyAlignment="1" applyProtection="1">
      <alignment vertical="center"/>
    </xf>
    <xf numFmtId="166" fontId="6" fillId="7" borderId="16" xfId="2" applyNumberFormat="1" applyFont="1" applyFill="1" applyBorder="1" applyAlignment="1" applyProtection="1">
      <alignment vertical="center"/>
    </xf>
    <xf numFmtId="166" fontId="6" fillId="7" borderId="16" xfId="1" applyNumberFormat="1" applyFont="1" applyFill="1" applyBorder="1" applyAlignment="1" applyProtection="1">
      <alignment vertical="center"/>
    </xf>
    <xf numFmtId="166" fontId="6" fillId="10" borderId="16" xfId="2" applyNumberFormat="1" applyFont="1" applyFill="1" applyBorder="1" applyAlignment="1" applyProtection="1">
      <alignment vertical="center"/>
    </xf>
    <xf numFmtId="166" fontId="6" fillId="10" borderId="16" xfId="1" applyNumberFormat="1" applyFont="1" applyFill="1" applyBorder="1" applyAlignment="1" applyProtection="1">
      <alignment vertical="center"/>
    </xf>
    <xf numFmtId="166" fontId="6" fillId="6" borderId="16" xfId="1" applyNumberFormat="1" applyFont="1" applyFill="1" applyBorder="1" applyAlignment="1" applyProtection="1">
      <alignment vertical="center"/>
    </xf>
    <xf numFmtId="166" fontId="6" fillId="4" borderId="16" xfId="2" applyNumberFormat="1" applyFont="1" applyFill="1" applyBorder="1" applyAlignment="1" applyProtection="1">
      <alignment vertical="center"/>
    </xf>
    <xf numFmtId="166" fontId="6" fillId="4" borderId="16" xfId="1" applyNumberFormat="1" applyFont="1" applyFill="1" applyBorder="1" applyAlignment="1" applyProtection="1">
      <alignment vertical="center"/>
    </xf>
    <xf numFmtId="166" fontId="6" fillId="5" borderId="16" xfId="2" applyNumberFormat="1" applyFont="1" applyFill="1" applyBorder="1" applyAlignment="1" applyProtection="1">
      <alignment vertical="center"/>
    </xf>
    <xf numFmtId="166" fontId="6" fillId="5" borderId="16" xfId="1" applyNumberFormat="1" applyFont="1" applyFill="1" applyBorder="1" applyAlignment="1" applyProtection="1">
      <alignment vertical="center"/>
    </xf>
    <xf numFmtId="166" fontId="6" fillId="12" borderId="16" xfId="2" applyNumberFormat="1" applyFont="1" applyFill="1" applyBorder="1" applyAlignment="1" applyProtection="1">
      <alignment vertical="center"/>
    </xf>
    <xf numFmtId="166" fontId="6" fillId="12" borderId="16" xfId="1" applyNumberFormat="1" applyFont="1" applyFill="1" applyBorder="1" applyAlignment="1" applyProtection="1">
      <alignment vertical="center"/>
    </xf>
    <xf numFmtId="3" fontId="14" fillId="14" borderId="9" xfId="2" applyNumberFormat="1" applyFont="1" applyFill="1" applyBorder="1" applyAlignment="1">
      <alignment vertical="center"/>
    </xf>
    <xf numFmtId="3" fontId="14" fillId="14" borderId="4" xfId="2" applyNumberFormat="1" applyFont="1" applyFill="1" applyBorder="1" applyAlignment="1">
      <alignment vertical="center"/>
    </xf>
    <xf numFmtId="3" fontId="14" fillId="14" borderId="9" xfId="2" applyNumberFormat="1" applyFont="1" applyFill="1" applyBorder="1" applyAlignment="1">
      <alignment horizontal="right" vertical="center"/>
    </xf>
    <xf numFmtId="3" fontId="14" fillId="14" borderId="7" xfId="2" applyNumberFormat="1" applyFont="1" applyFill="1" applyBorder="1" applyAlignment="1">
      <alignment vertical="center"/>
    </xf>
    <xf numFmtId="0" fontId="3" fillId="8" borderId="38" xfId="2" applyFont="1" applyFill="1" applyBorder="1" applyAlignment="1" applyProtection="1">
      <alignment horizontal="center" vertical="center"/>
    </xf>
    <xf numFmtId="0" fontId="3" fillId="8" borderId="37" xfId="2" applyFont="1" applyFill="1" applyBorder="1" applyAlignment="1" applyProtection="1">
      <alignment horizontal="center" vertical="center"/>
    </xf>
    <xf numFmtId="0" fontId="3" fillId="8" borderId="39" xfId="2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3" fillId="12" borderId="38" xfId="2" applyFont="1" applyFill="1" applyBorder="1" applyAlignment="1" applyProtection="1">
      <alignment horizontal="center" vertical="center"/>
    </xf>
    <xf numFmtId="0" fontId="3" fillId="12" borderId="37" xfId="2" applyFont="1" applyFill="1" applyBorder="1" applyAlignment="1" applyProtection="1">
      <alignment horizontal="center" vertical="center"/>
    </xf>
    <xf numFmtId="0" fontId="3" fillId="12" borderId="39" xfId="2" applyFont="1" applyFill="1" applyBorder="1" applyAlignment="1" applyProtection="1">
      <alignment horizontal="center" vertical="center"/>
    </xf>
    <xf numFmtId="0" fontId="3" fillId="5" borderId="38" xfId="2" applyFont="1" applyFill="1" applyBorder="1" applyAlignment="1" applyProtection="1">
      <alignment horizontal="center" vertical="center"/>
    </xf>
    <xf numFmtId="0" fontId="3" fillId="5" borderId="37" xfId="2" applyFont="1" applyFill="1" applyBorder="1" applyAlignment="1" applyProtection="1">
      <alignment horizontal="center" vertical="center"/>
    </xf>
    <xf numFmtId="0" fontId="3" fillId="5" borderId="39" xfId="2" applyFont="1" applyFill="1" applyBorder="1" applyAlignment="1" applyProtection="1">
      <alignment horizontal="center" vertical="center"/>
    </xf>
    <xf numFmtId="0" fontId="3" fillId="4" borderId="38" xfId="2" applyFont="1" applyFill="1" applyBorder="1" applyAlignment="1" applyProtection="1">
      <alignment horizontal="center" vertical="center"/>
    </xf>
    <xf numFmtId="0" fontId="3" fillId="4" borderId="37" xfId="2" applyFont="1" applyFill="1" applyBorder="1" applyAlignment="1" applyProtection="1">
      <alignment horizontal="center" vertical="center"/>
    </xf>
    <xf numFmtId="0" fontId="3" fillId="4" borderId="39" xfId="2" applyFont="1" applyFill="1" applyBorder="1" applyAlignment="1" applyProtection="1">
      <alignment horizontal="center" vertical="center"/>
    </xf>
    <xf numFmtId="0" fontId="3" fillId="6" borderId="38" xfId="2" applyFont="1" applyFill="1" applyBorder="1" applyAlignment="1" applyProtection="1">
      <alignment horizontal="center" vertical="center"/>
    </xf>
    <xf numFmtId="0" fontId="3" fillId="6" borderId="37" xfId="2" applyFont="1" applyFill="1" applyBorder="1" applyAlignment="1" applyProtection="1">
      <alignment horizontal="center" vertical="center"/>
    </xf>
    <xf numFmtId="0" fontId="3" fillId="6" borderId="39" xfId="2" applyFont="1" applyFill="1" applyBorder="1" applyAlignment="1" applyProtection="1">
      <alignment horizontal="center" vertical="center"/>
    </xf>
    <xf numFmtId="0" fontId="3" fillId="10" borderId="38" xfId="2" applyFont="1" applyFill="1" applyBorder="1" applyAlignment="1" applyProtection="1">
      <alignment horizontal="center" vertical="center"/>
    </xf>
    <xf numFmtId="0" fontId="3" fillId="10" borderId="37" xfId="2" applyFont="1" applyFill="1" applyBorder="1" applyAlignment="1" applyProtection="1">
      <alignment horizontal="center" vertical="center"/>
    </xf>
    <xf numFmtId="0" fontId="3" fillId="10" borderId="39" xfId="2" applyFont="1" applyFill="1" applyBorder="1" applyAlignment="1" applyProtection="1">
      <alignment horizontal="center" vertical="center"/>
    </xf>
    <xf numFmtId="0" fontId="3" fillId="7" borderId="38" xfId="2" applyFont="1" applyFill="1" applyBorder="1" applyAlignment="1" applyProtection="1">
      <alignment horizontal="center" vertical="center"/>
    </xf>
    <xf numFmtId="0" fontId="3" fillId="7" borderId="37" xfId="2" applyFont="1" applyFill="1" applyBorder="1" applyAlignment="1" applyProtection="1">
      <alignment horizontal="center" vertical="center"/>
    </xf>
    <xf numFmtId="0" fontId="3" fillId="7" borderId="39" xfId="2" applyFont="1" applyFill="1" applyBorder="1" applyAlignment="1" applyProtection="1">
      <alignment horizontal="center" vertical="center"/>
    </xf>
    <xf numFmtId="49" fontId="5" fillId="4" borderId="7" xfId="2" applyNumberFormat="1" applyFont="1" applyFill="1" applyBorder="1" applyAlignment="1" applyProtection="1">
      <alignment horizontal="center" vertical="center"/>
    </xf>
    <xf numFmtId="49" fontId="5" fillId="4" borderId="8" xfId="2" applyNumberFormat="1" applyFont="1" applyFill="1" applyBorder="1" applyAlignment="1" applyProtection="1">
      <alignment horizontal="center" vertical="center"/>
    </xf>
    <xf numFmtId="49" fontId="5" fillId="6" borderId="7" xfId="2" applyNumberFormat="1" applyFont="1" applyFill="1" applyBorder="1" applyAlignment="1" applyProtection="1">
      <alignment horizontal="center" vertical="center"/>
    </xf>
    <xf numFmtId="49" fontId="5" fillId="6" borderId="8" xfId="2" applyNumberFormat="1" applyFont="1" applyFill="1" applyBorder="1" applyAlignment="1" applyProtection="1">
      <alignment horizontal="center" vertical="center"/>
    </xf>
    <xf numFmtId="49" fontId="5" fillId="10" borderId="7" xfId="2" applyNumberFormat="1" applyFont="1" applyFill="1" applyBorder="1" applyAlignment="1" applyProtection="1">
      <alignment horizontal="center" vertical="center"/>
    </xf>
    <xf numFmtId="49" fontId="5" fillId="10" borderId="8" xfId="2" applyNumberFormat="1" applyFont="1" applyFill="1" applyBorder="1" applyAlignment="1" applyProtection="1">
      <alignment horizontal="center" vertical="center"/>
    </xf>
    <xf numFmtId="49" fontId="3" fillId="3" borderId="36" xfId="2" applyNumberFormat="1" applyFont="1" applyFill="1" applyBorder="1" applyAlignment="1" applyProtection="1">
      <alignment horizontal="center" vertical="center" wrapText="1"/>
    </xf>
    <xf numFmtId="49" fontId="3" fillId="3" borderId="42" xfId="2" applyNumberFormat="1" applyFont="1" applyFill="1" applyBorder="1" applyAlignment="1" applyProtection="1">
      <alignment horizontal="center" vertical="center" wrapText="1"/>
    </xf>
    <xf numFmtId="49" fontId="5" fillId="11" borderId="7" xfId="2" applyNumberFormat="1" applyFont="1" applyFill="1" applyBorder="1" applyAlignment="1" applyProtection="1">
      <alignment horizontal="center" vertical="center"/>
    </xf>
    <xf numFmtId="49" fontId="5" fillId="11" borderId="8" xfId="2" applyNumberFormat="1" applyFont="1" applyFill="1" applyBorder="1" applyAlignment="1" applyProtection="1">
      <alignment horizontal="center" vertical="center"/>
    </xf>
    <xf numFmtId="49" fontId="5" fillId="9" borderId="7" xfId="2" applyNumberFormat="1" applyFont="1" applyFill="1" applyBorder="1" applyAlignment="1" applyProtection="1">
      <alignment horizontal="center" vertical="center"/>
    </xf>
    <xf numFmtId="49" fontId="5" fillId="9" borderId="8" xfId="2" applyNumberFormat="1" applyFont="1" applyFill="1" applyBorder="1" applyAlignment="1" applyProtection="1">
      <alignment horizontal="center" vertical="center"/>
    </xf>
    <xf numFmtId="49" fontId="5" fillId="3" borderId="1" xfId="2" applyNumberFormat="1" applyFont="1" applyFill="1" applyBorder="1" applyAlignment="1" applyProtection="1">
      <alignment horizontal="center" vertical="center"/>
    </xf>
    <xf numFmtId="49" fontId="5" fillId="3" borderId="2" xfId="2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37" xfId="2" applyFont="1" applyBorder="1" applyAlignment="1">
      <alignment horizontal="center" vertical="center" wrapText="1"/>
    </xf>
    <xf numFmtId="49" fontId="5" fillId="7" borderId="7" xfId="2" applyNumberFormat="1" applyFont="1" applyFill="1" applyBorder="1" applyAlignment="1" applyProtection="1">
      <alignment horizontal="center" vertical="center"/>
    </xf>
    <xf numFmtId="49" fontId="5" fillId="7" borderId="8" xfId="2" applyNumberFormat="1" applyFont="1" applyFill="1" applyBorder="1" applyAlignment="1" applyProtection="1">
      <alignment horizontal="center" vertical="center"/>
    </xf>
    <xf numFmtId="49" fontId="12" fillId="3" borderId="23" xfId="2" applyNumberFormat="1" applyFont="1" applyFill="1" applyBorder="1" applyAlignment="1" applyProtection="1">
      <alignment horizontal="center" vertical="center"/>
    </xf>
    <xf numFmtId="49" fontId="12" fillId="3" borderId="24" xfId="2" applyNumberFormat="1" applyFont="1" applyFill="1" applyBorder="1" applyAlignment="1" applyProtection="1">
      <alignment horizontal="center" vertical="center"/>
    </xf>
    <xf numFmtId="49" fontId="3" fillId="3" borderId="19" xfId="2" applyNumberFormat="1" applyFont="1" applyFill="1" applyBorder="1" applyAlignment="1" applyProtection="1">
      <alignment horizontal="center" vertical="center" wrapText="1"/>
    </xf>
    <xf numFmtId="49" fontId="3" fillId="3" borderId="23" xfId="2" applyNumberFormat="1" applyFont="1" applyFill="1" applyBorder="1" applyAlignment="1" applyProtection="1">
      <alignment horizontal="center" vertical="center" wrapText="1"/>
    </xf>
    <xf numFmtId="49" fontId="3" fillId="3" borderId="24" xfId="2" applyNumberFormat="1" applyFont="1" applyFill="1" applyBorder="1" applyAlignment="1" applyProtection="1">
      <alignment horizontal="center" vertical="center" wrapText="1"/>
    </xf>
    <xf numFmtId="49" fontId="5" fillId="8" borderId="7" xfId="2" applyNumberFormat="1" applyFont="1" applyFill="1" applyBorder="1" applyAlignment="1" applyProtection="1">
      <alignment horizontal="center" vertical="center"/>
    </xf>
    <xf numFmtId="49" fontId="5" fillId="8" borderId="8" xfId="2" applyNumberFormat="1" applyFont="1" applyFill="1" applyBorder="1" applyAlignment="1" applyProtection="1">
      <alignment horizontal="center" vertical="center"/>
    </xf>
    <xf numFmtId="0" fontId="3" fillId="11" borderId="38" xfId="2" applyFont="1" applyFill="1" applyBorder="1" applyAlignment="1" applyProtection="1">
      <alignment horizontal="center" vertical="center"/>
    </xf>
    <xf numFmtId="0" fontId="3" fillId="11" borderId="37" xfId="2" applyFont="1" applyFill="1" applyBorder="1" applyAlignment="1" applyProtection="1">
      <alignment horizontal="center" vertical="center"/>
    </xf>
    <xf numFmtId="0" fontId="3" fillId="11" borderId="39" xfId="2" applyFont="1" applyFill="1" applyBorder="1" applyAlignment="1" applyProtection="1">
      <alignment horizontal="center" vertical="center"/>
    </xf>
    <xf numFmtId="0" fontId="3" fillId="9" borderId="38" xfId="2" applyFont="1" applyFill="1" applyBorder="1" applyAlignment="1" applyProtection="1">
      <alignment horizontal="center" vertical="center"/>
    </xf>
    <xf numFmtId="0" fontId="3" fillId="9" borderId="37" xfId="2" applyFont="1" applyFill="1" applyBorder="1" applyAlignment="1" applyProtection="1">
      <alignment horizontal="center" vertical="center"/>
    </xf>
    <xf numFmtId="0" fontId="3" fillId="9" borderId="41" xfId="2" applyFont="1" applyFill="1" applyBorder="1" applyAlignment="1" applyProtection="1">
      <alignment horizontal="center" vertical="center"/>
    </xf>
    <xf numFmtId="0" fontId="3" fillId="2" borderId="17" xfId="2" applyFont="1" applyFill="1" applyBorder="1" applyAlignment="1" applyProtection="1">
      <alignment horizontal="center" vertical="center"/>
    </xf>
    <xf numFmtId="49" fontId="5" fillId="12" borderId="7" xfId="2" applyNumberFormat="1" applyFont="1" applyFill="1" applyBorder="1" applyAlignment="1" applyProtection="1">
      <alignment horizontal="center" vertical="center"/>
    </xf>
    <xf numFmtId="49" fontId="5" fillId="12" borderId="8" xfId="2" applyNumberFormat="1" applyFont="1" applyFill="1" applyBorder="1" applyAlignment="1" applyProtection="1">
      <alignment horizontal="center" vertical="center"/>
    </xf>
    <xf numFmtId="49" fontId="5" fillId="5" borderId="7" xfId="2" applyNumberFormat="1" applyFont="1" applyFill="1" applyBorder="1" applyAlignment="1" applyProtection="1">
      <alignment horizontal="center" vertical="center"/>
    </xf>
    <xf numFmtId="49" fontId="5" fillId="5" borderId="8" xfId="2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165" fontId="6" fillId="13" borderId="25" xfId="1" applyNumberFormat="1" applyFont="1" applyFill="1" applyBorder="1" applyAlignment="1" applyProtection="1">
      <alignment horizontal="center" vertical="center"/>
    </xf>
    <xf numFmtId="10" fontId="6" fillId="13" borderId="25" xfId="1" applyNumberFormat="1" applyFont="1" applyFill="1" applyBorder="1" applyAlignment="1" applyProtection="1">
      <alignment horizontal="center" vertical="center"/>
    </xf>
    <xf numFmtId="165" fontId="6" fillId="13" borderId="26" xfId="1" applyNumberFormat="1" applyFont="1" applyFill="1" applyBorder="1" applyAlignment="1" applyProtection="1">
      <alignment horizontal="center" vertical="center"/>
    </xf>
    <xf numFmtId="165" fontId="6" fillId="0" borderId="25" xfId="1" applyNumberFormat="1" applyFont="1" applyBorder="1" applyAlignment="1" applyProtection="1">
      <alignment horizontal="center" vertical="center"/>
    </xf>
    <xf numFmtId="165" fontId="6" fillId="0" borderId="30" xfId="2" applyNumberFormat="1" applyFont="1" applyBorder="1" applyAlignment="1" applyProtection="1">
      <alignment horizontal="center" vertical="center"/>
    </xf>
    <xf numFmtId="3" fontId="3" fillId="0" borderId="0" xfId="2" applyNumberFormat="1" applyFont="1" applyBorder="1" applyAlignment="1" applyProtection="1">
      <alignment vertical="center"/>
    </xf>
    <xf numFmtId="0" fontId="4" fillId="13" borderId="0" xfId="2" applyFont="1" applyFill="1" applyAlignment="1">
      <alignment vertical="center"/>
    </xf>
    <xf numFmtId="3" fontId="3" fillId="13" borderId="19" xfId="2" applyNumberFormat="1" applyFont="1" applyFill="1" applyBorder="1" applyAlignment="1" applyProtection="1">
      <alignment vertical="center"/>
    </xf>
    <xf numFmtId="166" fontId="6" fillId="13" borderId="19" xfId="1" applyNumberFormat="1" applyFont="1" applyFill="1" applyBorder="1" applyAlignment="1" applyProtection="1">
      <alignment vertical="center"/>
    </xf>
    <xf numFmtId="166" fontId="6" fillId="13" borderId="19" xfId="2" applyNumberFormat="1" applyFont="1" applyFill="1" applyBorder="1" applyAlignment="1" applyProtection="1">
      <alignment vertical="center"/>
    </xf>
    <xf numFmtId="0" fontId="4" fillId="13" borderId="19" xfId="2" applyFont="1" applyFill="1" applyBorder="1" applyAlignment="1">
      <alignment vertical="center"/>
    </xf>
    <xf numFmtId="165" fontId="6" fillId="13" borderId="19" xfId="2" applyNumberFormat="1" applyFont="1" applyFill="1" applyBorder="1" applyAlignment="1" applyProtection="1">
      <alignment horizontal="center" vertical="center"/>
    </xf>
    <xf numFmtId="0" fontId="7" fillId="12" borderId="23" xfId="2" applyFont="1" applyFill="1" applyBorder="1" applyAlignment="1" applyProtection="1">
      <alignment horizontal="center" vertical="center"/>
    </xf>
    <xf numFmtId="0" fontId="7" fillId="12" borderId="19" xfId="2" applyFont="1" applyFill="1" applyBorder="1" applyAlignment="1" applyProtection="1">
      <alignment horizontal="center" vertical="center"/>
    </xf>
    <xf numFmtId="0" fontId="7" fillId="12" borderId="24" xfId="2" applyFont="1" applyFill="1" applyBorder="1" applyAlignment="1" applyProtection="1">
      <alignment horizontal="center" vertical="center"/>
    </xf>
    <xf numFmtId="0" fontId="8" fillId="4" borderId="23" xfId="2" applyFont="1" applyFill="1" applyBorder="1" applyAlignment="1" applyProtection="1">
      <alignment horizontal="center" vertical="center"/>
    </xf>
    <xf numFmtId="0" fontId="8" fillId="4" borderId="19" xfId="2" applyFont="1" applyFill="1" applyBorder="1" applyAlignment="1" applyProtection="1">
      <alignment horizontal="center" vertical="center"/>
    </xf>
    <xf numFmtId="0" fontId="8" fillId="4" borderId="24" xfId="2" applyFont="1" applyFill="1" applyBorder="1" applyAlignment="1" applyProtection="1">
      <alignment horizontal="center" vertical="center"/>
    </xf>
    <xf numFmtId="0" fontId="7" fillId="5" borderId="23" xfId="2" applyFont="1" applyFill="1" applyBorder="1" applyAlignment="1" applyProtection="1">
      <alignment horizontal="center" vertical="center"/>
    </xf>
    <xf numFmtId="0" fontId="7" fillId="5" borderId="19" xfId="2" applyFont="1" applyFill="1" applyBorder="1" applyAlignment="1" applyProtection="1">
      <alignment horizontal="center" vertical="center"/>
    </xf>
    <xf numFmtId="0" fontId="7" fillId="5" borderId="24" xfId="2" applyFont="1" applyFill="1" applyBorder="1" applyAlignment="1" applyProtection="1">
      <alignment horizontal="center" vertical="center"/>
    </xf>
    <xf numFmtId="0" fontId="7" fillId="6" borderId="23" xfId="2" applyFont="1" applyFill="1" applyBorder="1" applyAlignment="1" applyProtection="1">
      <alignment horizontal="center" vertical="center"/>
    </xf>
    <xf numFmtId="0" fontId="7" fillId="6" borderId="19" xfId="2" applyFont="1" applyFill="1" applyBorder="1" applyAlignment="1" applyProtection="1">
      <alignment horizontal="center" vertical="center"/>
    </xf>
    <xf numFmtId="0" fontId="7" fillId="6" borderId="24" xfId="2" applyFont="1" applyFill="1" applyBorder="1" applyAlignment="1" applyProtection="1">
      <alignment horizontal="center" vertical="center"/>
    </xf>
    <xf numFmtId="0" fontId="7" fillId="10" borderId="23" xfId="2" applyFont="1" applyFill="1" applyBorder="1" applyAlignment="1" applyProtection="1">
      <alignment horizontal="center" vertical="center"/>
    </xf>
    <xf numFmtId="0" fontId="7" fillId="10" borderId="19" xfId="2" applyFont="1" applyFill="1" applyBorder="1" applyAlignment="1" applyProtection="1">
      <alignment horizontal="center" vertical="center"/>
    </xf>
    <xf numFmtId="0" fontId="7" fillId="10" borderId="24" xfId="2" applyFont="1" applyFill="1" applyBorder="1" applyAlignment="1" applyProtection="1">
      <alignment horizontal="center" vertical="center"/>
    </xf>
    <xf numFmtId="0" fontId="7" fillId="7" borderId="23" xfId="2" applyFont="1" applyFill="1" applyBorder="1" applyAlignment="1" applyProtection="1">
      <alignment horizontal="center" vertical="center"/>
    </xf>
    <xf numFmtId="0" fontId="7" fillId="7" borderId="19" xfId="2" applyFont="1" applyFill="1" applyBorder="1" applyAlignment="1" applyProtection="1">
      <alignment horizontal="center" vertical="center"/>
    </xf>
    <xf numFmtId="0" fontId="7" fillId="7" borderId="24" xfId="2" applyFont="1" applyFill="1" applyBorder="1" applyAlignment="1" applyProtection="1">
      <alignment horizontal="center" vertical="center"/>
    </xf>
    <xf numFmtId="0" fontId="7" fillId="8" borderId="23" xfId="2" applyFont="1" applyFill="1" applyBorder="1" applyAlignment="1" applyProtection="1">
      <alignment horizontal="center" vertical="center"/>
    </xf>
    <xf numFmtId="0" fontId="7" fillId="8" borderId="19" xfId="2" applyFont="1" applyFill="1" applyBorder="1" applyAlignment="1" applyProtection="1">
      <alignment horizontal="center" vertical="center"/>
    </xf>
    <xf numFmtId="0" fontId="7" fillId="8" borderId="24" xfId="2" applyFont="1" applyFill="1" applyBorder="1" applyAlignment="1" applyProtection="1">
      <alignment horizontal="center" vertical="center"/>
    </xf>
    <xf numFmtId="0" fontId="7" fillId="11" borderId="23" xfId="2" applyFont="1" applyFill="1" applyBorder="1" applyAlignment="1" applyProtection="1">
      <alignment horizontal="center" vertical="center"/>
    </xf>
    <xf numFmtId="0" fontId="7" fillId="11" borderId="19" xfId="2" applyFont="1" applyFill="1" applyBorder="1" applyAlignment="1" applyProtection="1">
      <alignment horizontal="center" vertical="center"/>
    </xf>
    <xf numFmtId="0" fontId="7" fillId="11" borderId="24" xfId="2" applyFont="1" applyFill="1" applyBorder="1" applyAlignment="1" applyProtection="1">
      <alignment horizontal="center" vertical="center"/>
    </xf>
    <xf numFmtId="0" fontId="7" fillId="9" borderId="23" xfId="2" applyFont="1" applyFill="1" applyBorder="1" applyAlignment="1" applyProtection="1">
      <alignment horizontal="center" vertical="center"/>
    </xf>
    <xf numFmtId="0" fontId="7" fillId="9" borderId="19" xfId="2" applyFont="1" applyFill="1" applyBorder="1" applyAlignment="1" applyProtection="1">
      <alignment horizontal="center" vertical="center"/>
    </xf>
    <xf numFmtId="0" fontId="7" fillId="9" borderId="40" xfId="2" applyFont="1" applyFill="1" applyBorder="1" applyAlignment="1" applyProtection="1">
      <alignment horizontal="center" vertical="center"/>
    </xf>
    <xf numFmtId="0" fontId="13" fillId="13" borderId="0" xfId="2" applyFont="1" applyFill="1" applyAlignment="1">
      <alignment vertical="center"/>
    </xf>
    <xf numFmtId="0" fontId="4" fillId="13" borderId="0" xfId="2" applyFont="1" applyFill="1" applyAlignment="1">
      <alignment horizontal="center" vertical="center"/>
    </xf>
  </cellXfs>
  <cellStyles count="5">
    <cellStyle name="Normální" xfId="0" builtinId="0"/>
    <cellStyle name="normální_Nezaměstnanost na Jablunkovsku 1999" xfId="3"/>
    <cellStyle name="normální_Nezaměstnanost na Jablunkovsku 2001" xfId="2"/>
    <cellStyle name="normální_od012001" xfId="4"/>
    <cellStyle name="Procenta" xfId="1" builtinId="5"/>
  </cellStyles>
  <dxfs count="0"/>
  <tableStyles count="0" defaultTableStyle="TableStyleMedium9" defaultPivotStyle="PivotStyleLight16"/>
  <colors>
    <mruColors>
      <color rgb="FFF5C8F8"/>
      <color rgb="FF00FF99"/>
      <color rgb="FFCB35A0"/>
      <color rgb="FF3672F8"/>
      <color rgb="FFFFE6E5"/>
      <color rgb="FFFF9999"/>
      <color rgb="FFF1E5B1"/>
      <color rgb="FFFFCC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'2013'!$A$7</c:f>
              <c:strCache>
                <c:ptCount val="1"/>
                <c:pt idx="0">
                  <c:v>Jablunkov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('2013'!$C$7,'2013'!$G$7,'2013'!$K$7,'2013'!$O$7,'2013'!$S$7,'2013'!$W$7,'2013'!$AA$7,'2013'!$AE$7,'2013'!$AI$7)</c:f>
              <c:numCache>
                <c:formatCode># ##0,0</c:formatCode>
                <c:ptCount val="9"/>
                <c:pt idx="0">
                  <c:v>25.907990314769975</c:v>
                </c:pt>
                <c:pt idx="1">
                  <c:v>16.26311541565779</c:v>
                </c:pt>
                <c:pt idx="2">
                  <c:v>17.998385794995965</c:v>
                </c:pt>
                <c:pt idx="3">
                  <c:v>15.899919289749798</c:v>
                </c:pt>
                <c:pt idx="4">
                  <c:v>1.7756255044390639</c:v>
                </c:pt>
                <c:pt idx="5">
                  <c:v>1.5334947538337369</c:v>
                </c:pt>
                <c:pt idx="6">
                  <c:v>3.9548022598870061</c:v>
                </c:pt>
                <c:pt idx="7">
                  <c:v>7.183212267958031</c:v>
                </c:pt>
                <c:pt idx="8">
                  <c:v>9.4834543987086359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0956416"/>
        <c:axId val="140957952"/>
      </c:barChart>
      <c:catAx>
        <c:axId val="1409564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140957952"/>
        <c:crosses val="autoZero"/>
        <c:auto val="1"/>
        <c:lblAlgn val="ctr"/>
        <c:lblOffset val="100"/>
        <c:noMultiLvlLbl val="0"/>
      </c:catAx>
      <c:valAx>
        <c:axId val="14095795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140956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'2013'!$A$16</c:f>
              <c:strCache>
                <c:ptCount val="1"/>
                <c:pt idx="0">
                  <c:v>Milíkov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('2013'!$C$16,'2013'!$G$16,'2013'!$K$16,'2013'!$O$16,'2013'!$S$16,'2013'!$W$16,'2013'!$AA$16,'2013'!$AE$16,'2013'!$AI$16)</c:f>
              <c:numCache>
                <c:formatCode># ##0,0</c:formatCode>
                <c:ptCount val="9"/>
                <c:pt idx="0">
                  <c:v>30.744336569579289</c:v>
                </c:pt>
                <c:pt idx="1">
                  <c:v>7.6051779935275077</c:v>
                </c:pt>
                <c:pt idx="2">
                  <c:v>22.330097087378643</c:v>
                </c:pt>
                <c:pt idx="3">
                  <c:v>15.53398058252427</c:v>
                </c:pt>
                <c:pt idx="4">
                  <c:v>3.0744336569579289</c:v>
                </c:pt>
                <c:pt idx="5">
                  <c:v>2.4271844660194173</c:v>
                </c:pt>
                <c:pt idx="6">
                  <c:v>4.0453074433656955</c:v>
                </c:pt>
                <c:pt idx="7">
                  <c:v>6.3106796116504853</c:v>
                </c:pt>
                <c:pt idx="8">
                  <c:v>7.9288025889967635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7581184"/>
        <c:axId val="357582720"/>
      </c:barChart>
      <c:catAx>
        <c:axId val="3575811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57582720"/>
        <c:crosses val="autoZero"/>
        <c:auto val="1"/>
        <c:lblAlgn val="ctr"/>
        <c:lblOffset val="100"/>
        <c:noMultiLvlLbl val="0"/>
      </c:catAx>
      <c:valAx>
        <c:axId val="357582720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57581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'2013'!$A$22</c:f>
              <c:strCache>
                <c:ptCount val="1"/>
                <c:pt idx="0">
                  <c:v>Písečná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('2013'!$C$22,'2013'!$G$22,'2013'!$K$22,'2013'!$O$22,'2013'!$S$22,'2013'!$W$22,'2013'!$AA$22,'2013'!$AE$22,'2013'!$AI$22)</c:f>
              <c:numCache>
                <c:formatCode># ##0,0</c:formatCode>
                <c:ptCount val="9"/>
                <c:pt idx="0">
                  <c:v>27.160493827160494</c:v>
                </c:pt>
                <c:pt idx="1">
                  <c:v>8.2304526748971192</c:v>
                </c:pt>
                <c:pt idx="2">
                  <c:v>23.045267489711936</c:v>
                </c:pt>
                <c:pt idx="3">
                  <c:v>17.283950617283949</c:v>
                </c:pt>
                <c:pt idx="4">
                  <c:v>1.0288065843621399</c:v>
                </c:pt>
                <c:pt idx="5">
                  <c:v>2.263374485596708</c:v>
                </c:pt>
                <c:pt idx="6">
                  <c:v>3.2921810699588478</c:v>
                </c:pt>
                <c:pt idx="7">
                  <c:v>10.08230452674897</c:v>
                </c:pt>
                <c:pt idx="8">
                  <c:v>7.6131687242798352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9153664"/>
        <c:axId val="359155200"/>
      </c:barChart>
      <c:catAx>
        <c:axId val="35915366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59155200"/>
        <c:crosses val="autoZero"/>
        <c:auto val="1"/>
        <c:lblAlgn val="ctr"/>
        <c:lblOffset val="100"/>
        <c:noMultiLvlLbl val="0"/>
      </c:catAx>
      <c:valAx>
        <c:axId val="359155200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59153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'2013'!$A$21</c:f>
              <c:strCache>
                <c:ptCount val="1"/>
                <c:pt idx="0">
                  <c:v>Dolní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('2013'!$C$21,'2013'!$G$21,'2013'!$K$21,'2013'!$O$21,'2013'!$S$21,'2013'!$W$21,'2013'!$AA$21,'2013'!$AE$21,'2013'!$AI$21)</c:f>
              <c:numCache>
                <c:formatCode># ##0,0</c:formatCode>
                <c:ptCount val="9"/>
                <c:pt idx="0">
                  <c:v>29.677419354838708</c:v>
                </c:pt>
                <c:pt idx="1">
                  <c:v>14.193548387096774</c:v>
                </c:pt>
                <c:pt idx="2">
                  <c:v>2.5806451612903225</c:v>
                </c:pt>
                <c:pt idx="3">
                  <c:v>18.70967741935484</c:v>
                </c:pt>
                <c:pt idx="4">
                  <c:v>1.935483870967742</c:v>
                </c:pt>
                <c:pt idx="5">
                  <c:v>1.6129032258064515</c:v>
                </c:pt>
                <c:pt idx="6">
                  <c:v>2.5806451612903225</c:v>
                </c:pt>
                <c:pt idx="7">
                  <c:v>11.29032258064516</c:v>
                </c:pt>
                <c:pt idx="8">
                  <c:v>17.419354838709676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0336384"/>
        <c:axId val="360338176"/>
      </c:barChart>
      <c:catAx>
        <c:axId val="36033638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60338176"/>
        <c:crosses val="autoZero"/>
        <c:auto val="1"/>
        <c:lblAlgn val="ctr"/>
        <c:lblOffset val="100"/>
        <c:noMultiLvlLbl val="0"/>
      </c:catAx>
      <c:valAx>
        <c:axId val="36033817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603363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'2013'!$A$26</c:f>
              <c:strCache>
                <c:ptCount val="1"/>
                <c:pt idx="0">
                  <c:v>Bocanovice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('2013'!$C$26,'2013'!$G$26,'2013'!$K$26,'2013'!$O$26,'2013'!$S$26,'2013'!$W$26,'2013'!$AA$26,'2013'!$AE$26,'2013'!$AI$26)</c:f>
              <c:numCache>
                <c:formatCode># ##0,0</c:formatCode>
                <c:ptCount val="9"/>
                <c:pt idx="0">
                  <c:v>24.761904761904763</c:v>
                </c:pt>
                <c:pt idx="1">
                  <c:v>10.476190476190476</c:v>
                </c:pt>
                <c:pt idx="2">
                  <c:v>26.190476190476193</c:v>
                </c:pt>
                <c:pt idx="3">
                  <c:v>14.761904761904763</c:v>
                </c:pt>
                <c:pt idx="4">
                  <c:v>1.9047619047619049</c:v>
                </c:pt>
                <c:pt idx="5">
                  <c:v>2.3809523809523809</c:v>
                </c:pt>
                <c:pt idx="6">
                  <c:v>6.1904761904761907</c:v>
                </c:pt>
                <c:pt idx="7">
                  <c:v>7.6190476190476195</c:v>
                </c:pt>
                <c:pt idx="8">
                  <c:v>5.7142857142857144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1242496"/>
        <c:axId val="33145600"/>
      </c:barChart>
      <c:catAx>
        <c:axId val="312424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3145600"/>
        <c:crosses val="autoZero"/>
        <c:auto val="1"/>
        <c:lblAlgn val="ctr"/>
        <c:lblOffset val="100"/>
        <c:noMultiLvlLbl val="0"/>
      </c:catAx>
      <c:valAx>
        <c:axId val="33145600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124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'2013'!$A$27</c:f>
              <c:strCache>
                <c:ptCount val="1"/>
                <c:pt idx="0">
                  <c:v>Košařiska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('2013'!$C$27,'2013'!$G$27,'2013'!$K$27,'2013'!$O$27,'2013'!$S$27,'2013'!$W$27,'2013'!$AA$27,'2013'!$AE$27,'2013'!$AI$27)</c:f>
              <c:numCache>
                <c:formatCode># ##0,0</c:formatCode>
                <c:ptCount val="9"/>
                <c:pt idx="0">
                  <c:v>24.858757062146893</c:v>
                </c:pt>
                <c:pt idx="1">
                  <c:v>15.819209039548024</c:v>
                </c:pt>
                <c:pt idx="2">
                  <c:v>16.949152542372879</c:v>
                </c:pt>
                <c:pt idx="3">
                  <c:v>18.64406779661017</c:v>
                </c:pt>
                <c:pt idx="4">
                  <c:v>2.2598870056497176</c:v>
                </c:pt>
                <c:pt idx="5">
                  <c:v>1.1299435028248588</c:v>
                </c:pt>
                <c:pt idx="6">
                  <c:v>0.56497175141242939</c:v>
                </c:pt>
                <c:pt idx="7">
                  <c:v>12.429378531073446</c:v>
                </c:pt>
                <c:pt idx="8">
                  <c:v>7.3446327683615822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5010048"/>
        <c:axId val="335351808"/>
      </c:barChart>
      <c:catAx>
        <c:axId val="3350100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35351808"/>
        <c:crosses val="autoZero"/>
        <c:auto val="1"/>
        <c:lblAlgn val="ctr"/>
        <c:lblOffset val="100"/>
        <c:noMultiLvlLbl val="0"/>
      </c:catAx>
      <c:valAx>
        <c:axId val="33535180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35010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'2013'!$A$25</c:f>
              <c:strCache>
                <c:ptCount val="1"/>
                <c:pt idx="0">
                  <c:v>Horní Lomná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('2013'!$C$25,'2013'!$G$25,'2013'!$K$25,'2013'!$O$25,'2013'!$S$25,'2013'!$W$25,'2013'!$AA$25,'2013'!$AE$25,'2013'!$AI$25)</c:f>
              <c:numCache>
                <c:formatCode># ##0,0</c:formatCode>
                <c:ptCount val="9"/>
                <c:pt idx="0">
                  <c:v>23.776223776223777</c:v>
                </c:pt>
                <c:pt idx="1">
                  <c:v>9.0909090909090917</c:v>
                </c:pt>
                <c:pt idx="2">
                  <c:v>27.27272727272727</c:v>
                </c:pt>
                <c:pt idx="3">
                  <c:v>13.286713286713287</c:v>
                </c:pt>
                <c:pt idx="4">
                  <c:v>0</c:v>
                </c:pt>
                <c:pt idx="5">
                  <c:v>4.895104895104895</c:v>
                </c:pt>
                <c:pt idx="6">
                  <c:v>0.69930069930069927</c:v>
                </c:pt>
                <c:pt idx="7">
                  <c:v>5.5944055944055942</c:v>
                </c:pt>
                <c:pt idx="8">
                  <c:v>15.384615384615385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4105216"/>
        <c:axId val="354106752"/>
      </c:barChart>
      <c:catAx>
        <c:axId val="3541052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54106752"/>
        <c:crosses val="autoZero"/>
        <c:auto val="1"/>
        <c:lblAlgn val="ctr"/>
        <c:lblOffset val="100"/>
        <c:noMultiLvlLbl val="0"/>
      </c:catAx>
      <c:valAx>
        <c:axId val="35410675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54105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'2013'!$A$28</c:f>
              <c:strCache>
                <c:ptCount val="1"/>
                <c:pt idx="0">
                  <c:v>Hrčava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('2013'!$C$28,'2013'!$G$28,'2013'!$K$28,'2013'!$O$28,'2013'!$S$28,'2013'!$W$28,'2013'!$AA$28,'2013'!$AE$28,'2013'!$AI$28)</c:f>
              <c:numCache>
                <c:formatCode># ##0,0</c:formatCode>
                <c:ptCount val="9"/>
                <c:pt idx="0">
                  <c:v>27.500000000000004</c:v>
                </c:pt>
                <c:pt idx="1">
                  <c:v>5</c:v>
                </c:pt>
                <c:pt idx="2">
                  <c:v>28.333333333333332</c:v>
                </c:pt>
                <c:pt idx="3">
                  <c:v>27.500000000000004</c:v>
                </c:pt>
                <c:pt idx="4">
                  <c:v>0.83333333333333337</c:v>
                </c:pt>
                <c:pt idx="5">
                  <c:v>1.6666666666666667</c:v>
                </c:pt>
                <c:pt idx="6">
                  <c:v>1.6666666666666667</c:v>
                </c:pt>
                <c:pt idx="7">
                  <c:v>5</c:v>
                </c:pt>
                <c:pt idx="8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9101952"/>
        <c:axId val="359103488"/>
      </c:barChart>
      <c:catAx>
        <c:axId val="359101952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59103488"/>
        <c:crosses val="autoZero"/>
        <c:auto val="1"/>
        <c:lblAlgn val="ctr"/>
        <c:lblOffset val="100"/>
        <c:noMultiLvlLbl val="0"/>
      </c:catAx>
      <c:valAx>
        <c:axId val="359103488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spPr>
          <a:ln>
            <a:noFill/>
          </a:ln>
        </c:spPr>
        <c:crossAx val="359101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'2013'!$A$8</c:f>
              <c:strCache>
                <c:ptCount val="1"/>
                <c:pt idx="0">
                  <c:v>Bystřice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('2013'!$C$8,'2013'!$G$8,'2013'!$K$8,'2013'!$O$8,'2013'!$S$8,'2013'!$W$8,'2013'!$AA$8,'2013'!$AE$8,'2013'!$AI$8)</c:f>
              <c:numCache>
                <c:formatCode># ##0,0</c:formatCode>
                <c:ptCount val="9"/>
                <c:pt idx="0">
                  <c:v>31.359300476947539</c:v>
                </c:pt>
                <c:pt idx="1">
                  <c:v>14.268680445151032</c:v>
                </c:pt>
                <c:pt idx="2">
                  <c:v>17.806041335453099</c:v>
                </c:pt>
                <c:pt idx="3">
                  <c:v>15.858505564387917</c:v>
                </c:pt>
                <c:pt idx="4">
                  <c:v>2.3052464228934819</c:v>
                </c:pt>
                <c:pt idx="5">
                  <c:v>2.4642289348171702</c:v>
                </c:pt>
                <c:pt idx="6">
                  <c:v>3.5373608903020668</c:v>
                </c:pt>
                <c:pt idx="7">
                  <c:v>5.8823529411764701</c:v>
                </c:pt>
                <c:pt idx="8">
                  <c:v>6.5182829888712241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77777664"/>
        <c:axId val="179842432"/>
      </c:barChart>
      <c:catAx>
        <c:axId val="17777766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179842432"/>
        <c:crosses val="autoZero"/>
        <c:auto val="1"/>
        <c:lblAlgn val="ctr"/>
        <c:lblOffset val="100"/>
        <c:noMultiLvlLbl val="0"/>
      </c:catAx>
      <c:valAx>
        <c:axId val="17984243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1777776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'2013'!$A$10</c:f>
              <c:strCache>
                <c:ptCount val="1"/>
                <c:pt idx="0">
                  <c:v>Vendryně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('2013'!$C$10,'2013'!$G$10,'2013'!$K$10,'2013'!$O$10,'2013'!$S$10,'2013'!$W$10,'2013'!$AA$10,'2013'!$AE$10,'2013'!$AI$10)</c:f>
              <c:numCache>
                <c:formatCode># ##0,0</c:formatCode>
                <c:ptCount val="9"/>
                <c:pt idx="0">
                  <c:v>26.453357368183866</c:v>
                </c:pt>
                <c:pt idx="1">
                  <c:v>14.105452906714735</c:v>
                </c:pt>
                <c:pt idx="2">
                  <c:v>16.944569625957641</c:v>
                </c:pt>
                <c:pt idx="3">
                  <c:v>18.026137899954936</c:v>
                </c:pt>
                <c:pt idx="4">
                  <c:v>1.8026137899954935</c:v>
                </c:pt>
                <c:pt idx="5">
                  <c:v>3.2897701667417754</c:v>
                </c:pt>
                <c:pt idx="6">
                  <c:v>4.2812077512392976</c:v>
                </c:pt>
                <c:pt idx="7">
                  <c:v>6.3542136097341144</c:v>
                </c:pt>
                <c:pt idx="8">
                  <c:v>8.7426768814781433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35172736"/>
        <c:axId val="340422656"/>
      </c:barChart>
      <c:catAx>
        <c:axId val="3351727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40422656"/>
        <c:crosses val="autoZero"/>
        <c:auto val="1"/>
        <c:lblAlgn val="ctr"/>
        <c:lblOffset val="100"/>
        <c:noMultiLvlLbl val="0"/>
      </c:catAx>
      <c:valAx>
        <c:axId val="340422656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35172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'2013'!$A$9</c:f>
              <c:strCache>
                <c:ptCount val="1"/>
                <c:pt idx="0">
                  <c:v>Mosty u Jablunkova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('2013'!$C$9,'2013'!$G$9,'2013'!$K$9,'2013'!$O$9,'2013'!$S$9,'2013'!$W$9,'2013'!$AA$9,'2013'!$AE$9,'2013'!$AI$9)</c:f>
              <c:numCache>
                <c:formatCode># ##0,0</c:formatCode>
                <c:ptCount val="9"/>
                <c:pt idx="0">
                  <c:v>28.817451205510906</c:v>
                </c:pt>
                <c:pt idx="1">
                  <c:v>13.260619977037887</c:v>
                </c:pt>
                <c:pt idx="2">
                  <c:v>18.943742824339839</c:v>
                </c:pt>
                <c:pt idx="3">
                  <c:v>13.375430539609646</c:v>
                </c:pt>
                <c:pt idx="4">
                  <c:v>2.4684270952927667</c:v>
                </c:pt>
                <c:pt idx="5">
                  <c:v>2.5832376578645238</c:v>
                </c:pt>
                <c:pt idx="6">
                  <c:v>2.5832376578645238</c:v>
                </c:pt>
                <c:pt idx="7">
                  <c:v>8.9552238805970141</c:v>
                </c:pt>
                <c:pt idx="8">
                  <c:v>9.0126291618828933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24860416"/>
        <c:axId val="224870400"/>
      </c:barChart>
      <c:catAx>
        <c:axId val="2248604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24870400"/>
        <c:crosses val="autoZero"/>
        <c:auto val="1"/>
        <c:lblAlgn val="ctr"/>
        <c:lblOffset val="100"/>
        <c:noMultiLvlLbl val="0"/>
      </c:catAx>
      <c:valAx>
        <c:axId val="224870400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2486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'2013'!$A$11</c:f>
              <c:strCache>
                <c:ptCount val="1"/>
                <c:pt idx="0">
                  <c:v>Návsí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('2013'!$C$11,'2013'!$G$11,'2013'!$K$11,'2013'!$O$11,'2013'!$S$11,'2013'!$W$11,'2013'!$AA$11,'2013'!$AE$11,'2013'!$AI$11)</c:f>
              <c:numCache>
                <c:formatCode># ##0,0</c:formatCode>
                <c:ptCount val="9"/>
                <c:pt idx="0">
                  <c:v>28.986332574031891</c:v>
                </c:pt>
                <c:pt idx="1">
                  <c:v>11.047835990888382</c:v>
                </c:pt>
                <c:pt idx="2">
                  <c:v>19.134396355353076</c:v>
                </c:pt>
                <c:pt idx="3">
                  <c:v>18.56492027334852</c:v>
                </c:pt>
                <c:pt idx="4">
                  <c:v>1.3667425968109339</c:v>
                </c:pt>
                <c:pt idx="5">
                  <c:v>2.7334851936218678</c:v>
                </c:pt>
                <c:pt idx="6">
                  <c:v>3.416856492027335</c:v>
                </c:pt>
                <c:pt idx="7">
                  <c:v>7.3462414578587696</c:v>
                </c:pt>
                <c:pt idx="8">
                  <c:v>7.403189066059225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36550016"/>
        <c:axId val="236551552"/>
      </c:barChart>
      <c:catAx>
        <c:axId val="2365500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36551552"/>
        <c:crosses val="autoZero"/>
        <c:auto val="1"/>
        <c:lblAlgn val="ctr"/>
        <c:lblOffset val="100"/>
        <c:noMultiLvlLbl val="0"/>
      </c:catAx>
      <c:valAx>
        <c:axId val="23655155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36550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'2013'!$A$12</c:f>
              <c:strCache>
                <c:ptCount val="1"/>
                <c:pt idx="0">
                  <c:v>Nýdek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('2013'!$C$12,'2013'!$G$12,'2013'!$K$12,'2013'!$O$12,'2013'!$S$12,'2013'!$W$12,'2013'!$AA$12,'2013'!$AE$12,'2013'!$AI$12)</c:f>
              <c:numCache>
                <c:formatCode># ##0,0</c:formatCode>
                <c:ptCount val="9"/>
                <c:pt idx="0">
                  <c:v>32.020725388601036</c:v>
                </c:pt>
                <c:pt idx="1">
                  <c:v>11.295336787564766</c:v>
                </c:pt>
                <c:pt idx="2">
                  <c:v>19.067357512953368</c:v>
                </c:pt>
                <c:pt idx="3">
                  <c:v>18.341968911917096</c:v>
                </c:pt>
                <c:pt idx="4">
                  <c:v>2.5906735751295336</c:v>
                </c:pt>
                <c:pt idx="5">
                  <c:v>3.730569948186528</c:v>
                </c:pt>
                <c:pt idx="6">
                  <c:v>4.5595854922279795</c:v>
                </c:pt>
                <c:pt idx="7">
                  <c:v>3.5233160621761654</c:v>
                </c:pt>
                <c:pt idx="8">
                  <c:v>4.8704663212435229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49927168"/>
        <c:axId val="249928704"/>
      </c:barChart>
      <c:catAx>
        <c:axId val="24992716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249928704"/>
        <c:crosses val="autoZero"/>
        <c:auto val="1"/>
        <c:lblAlgn val="ctr"/>
        <c:lblOffset val="100"/>
        <c:noMultiLvlLbl val="0"/>
      </c:catAx>
      <c:valAx>
        <c:axId val="24992870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249927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'2013'!$A$13</c:f>
              <c:strCache>
                <c:ptCount val="1"/>
                <c:pt idx="0">
                  <c:v>Hrádek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('2013'!$C$13,'2013'!$G$13,'2013'!$K$13,'2013'!$O$13,'2013'!$S$13,'2013'!$W$13,'2013'!$AA$13,'2013'!$AE$13,'2013'!$AI$13)</c:f>
              <c:numCache>
                <c:formatCode># ##0,0</c:formatCode>
                <c:ptCount val="9"/>
                <c:pt idx="0">
                  <c:v>28.38479809976247</c:v>
                </c:pt>
                <c:pt idx="1">
                  <c:v>11.995249406175772</c:v>
                </c:pt>
                <c:pt idx="2">
                  <c:v>20.427553444180521</c:v>
                </c:pt>
                <c:pt idx="3">
                  <c:v>17.220902612826603</c:v>
                </c:pt>
                <c:pt idx="4">
                  <c:v>2.4940617577197148</c:v>
                </c:pt>
                <c:pt idx="5">
                  <c:v>3.3254156769596199</c:v>
                </c:pt>
                <c:pt idx="6">
                  <c:v>3.3254156769596199</c:v>
                </c:pt>
                <c:pt idx="7">
                  <c:v>7.7197149643705458</c:v>
                </c:pt>
                <c:pt idx="8">
                  <c:v>5.1068883610451303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4081536"/>
        <c:axId val="344083072"/>
      </c:barChart>
      <c:catAx>
        <c:axId val="34408153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44083072"/>
        <c:crosses val="autoZero"/>
        <c:auto val="1"/>
        <c:lblAlgn val="ctr"/>
        <c:lblOffset val="100"/>
        <c:noMultiLvlLbl val="0"/>
      </c:catAx>
      <c:valAx>
        <c:axId val="34408307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440815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'2013'!$A$14</c:f>
              <c:strCache>
                <c:ptCount val="1"/>
                <c:pt idx="0">
                  <c:v>Písek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('2013'!$C$14,'2013'!$G$14,'2013'!$K$14,'2013'!$O$14,'2013'!$S$14,'2013'!$W$14,'2013'!$AA$14,'2013'!$AE$14,'2013'!$AI$14)</c:f>
              <c:numCache>
                <c:formatCode># ##0,0</c:formatCode>
                <c:ptCount val="9"/>
                <c:pt idx="0">
                  <c:v>25.371287128712872</c:v>
                </c:pt>
                <c:pt idx="1">
                  <c:v>9.282178217821782</c:v>
                </c:pt>
                <c:pt idx="2">
                  <c:v>19.059405940594061</c:v>
                </c:pt>
                <c:pt idx="3">
                  <c:v>19.801980198019802</c:v>
                </c:pt>
                <c:pt idx="4">
                  <c:v>1.3613861386138615</c:v>
                </c:pt>
                <c:pt idx="5">
                  <c:v>3.8366336633663365</c:v>
                </c:pt>
                <c:pt idx="6">
                  <c:v>2.9702970297029703</c:v>
                </c:pt>
                <c:pt idx="7">
                  <c:v>7.9207920792079207</c:v>
                </c:pt>
                <c:pt idx="8">
                  <c:v>10.396039603960396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44412928"/>
        <c:axId val="344414464"/>
      </c:barChart>
      <c:catAx>
        <c:axId val="344412928"/>
        <c:scaling>
          <c:orientation val="minMax"/>
        </c:scaling>
        <c:delete val="0"/>
        <c:axPos val="b"/>
        <c:majorTickMark val="out"/>
        <c:minorTickMark val="none"/>
        <c:tickLblPos val="low"/>
        <c:spPr>
          <a:ln>
            <a:noFill/>
          </a:ln>
        </c:spPr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44414464"/>
        <c:crosses val="autoZero"/>
        <c:auto val="1"/>
        <c:lblAlgn val="ctr"/>
        <c:lblOffset val="100"/>
        <c:noMultiLvlLbl val="0"/>
      </c:catAx>
      <c:valAx>
        <c:axId val="344414464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44412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5443943764706403"/>
          <c:y val="2.795247463037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02405949256337E-2"/>
          <c:y val="4.9744399930801125E-2"/>
          <c:w val="0.87644203849518809"/>
          <c:h val="0.57380839921240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'2013'!$A$17</c:f>
              <c:strCache>
                <c:ptCount val="1"/>
                <c:pt idx="0">
                  <c:v>Bukovec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9999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CCFF66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E5CE6D"/>
              </a:solidFill>
            </c:spPr>
          </c:dPt>
          <c:dPt>
            <c:idx val="6"/>
            <c:invertIfNegative val="0"/>
            <c:bubble3D val="0"/>
            <c:spPr>
              <a:solidFill>
                <a:srgbClr val="66FFFF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rgbClr val="FFFF00"/>
              </a:solidFill>
            </c:spPr>
          </c:dPt>
          <c:dLbls>
            <c:txPr>
              <a:bodyPr rot="0" vert="horz"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('2013'!$B$2,'2013'!$F$2,'2013'!$J$2,'2013'!$N$2,'2013'!$R$2,'2013'!$V$2,'2013'!$Z$2,'2013'!$AD$2,'2013'!$AH$2)</c:f>
              <c:strCache>
                <c:ptCount val="9"/>
                <c:pt idx="0">
                  <c:v>Miloš Zeman</c:v>
                </c:pt>
                <c:pt idx="1">
                  <c:v>K. Schwarzenberg</c:v>
                </c:pt>
                <c:pt idx="2">
                  <c:v>Jan Fischer</c:v>
                </c:pt>
                <c:pt idx="3">
                  <c:v>Jiří Dienstbier</c:v>
                </c:pt>
                <c:pt idx="4">
                  <c:v>Přemysl Sobotka</c:v>
                </c:pt>
                <c:pt idx="5">
                  <c:v>Jana Bobošíková</c:v>
                </c:pt>
                <c:pt idx="6">
                  <c:v>Taťána Fischerová</c:v>
                </c:pt>
                <c:pt idx="7">
                  <c:v>Vladimír Franc</c:v>
                </c:pt>
                <c:pt idx="8">
                  <c:v>Zuzana Roithová</c:v>
                </c:pt>
              </c:strCache>
            </c:strRef>
          </c:cat>
          <c:val>
            <c:numRef>
              <c:f>('2013'!$C$17,'2013'!$G$17,'2013'!$K$17,'2013'!$O$17,'2013'!$S$17,'2013'!$W$17,'2013'!$AA$17,'2013'!$AE$17,'2013'!$AI$17)</c:f>
              <c:numCache>
                <c:formatCode># ##0,0</c:formatCode>
                <c:ptCount val="9"/>
                <c:pt idx="0">
                  <c:v>25.271317829457363</c:v>
                </c:pt>
                <c:pt idx="1">
                  <c:v>12.248062015503876</c:v>
                </c:pt>
                <c:pt idx="2">
                  <c:v>20.930232558139537</c:v>
                </c:pt>
                <c:pt idx="3">
                  <c:v>13.798449612403102</c:v>
                </c:pt>
                <c:pt idx="4">
                  <c:v>0.93023255813953487</c:v>
                </c:pt>
                <c:pt idx="5">
                  <c:v>2.4806201550387597</c:v>
                </c:pt>
                <c:pt idx="6">
                  <c:v>5.2713178294573639</c:v>
                </c:pt>
                <c:pt idx="7">
                  <c:v>5.4263565891472867</c:v>
                </c:pt>
                <c:pt idx="8">
                  <c:v>13.643410852713178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55090816"/>
        <c:axId val="355092352"/>
      </c:barChart>
      <c:catAx>
        <c:axId val="3550908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2700000" vert="horz"/>
          <a:lstStyle/>
          <a:p>
            <a:pPr>
              <a:defRPr sz="900"/>
            </a:pPr>
            <a:endParaRPr lang="cs-CZ"/>
          </a:p>
        </c:txPr>
        <c:crossAx val="355092352"/>
        <c:crosses val="autoZero"/>
        <c:auto val="1"/>
        <c:lblAlgn val="ctr"/>
        <c:lblOffset val="100"/>
        <c:noMultiLvlLbl val="0"/>
      </c:catAx>
      <c:valAx>
        <c:axId val="355092352"/>
        <c:scaling>
          <c:orientation val="minMax"/>
        </c:scaling>
        <c:delete val="0"/>
        <c:axPos val="l"/>
        <c:majorGridlines/>
        <c:numFmt formatCode="# ##0,0" sourceLinked="1"/>
        <c:majorTickMark val="out"/>
        <c:minorTickMark val="none"/>
        <c:tickLblPos val="nextTo"/>
        <c:crossAx val="355090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38100</xdr:rowOff>
    </xdr:from>
    <xdr:to>
      <xdr:col>0</xdr:col>
      <xdr:colOff>876300</xdr:colOff>
      <xdr:row>4</xdr:row>
      <xdr:rowOff>104775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52425"/>
          <a:ext cx="6477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0</xdr:row>
      <xdr:rowOff>14287</xdr:rowOff>
    </xdr:from>
    <xdr:to>
      <xdr:col>1</xdr:col>
      <xdr:colOff>27214</xdr:colOff>
      <xdr:row>0</xdr:row>
      <xdr:rowOff>2667000</xdr:rowOff>
    </xdr:to>
    <xdr:graphicFrame macro="">
      <xdr:nvGraphicFramePr>
        <xdr:cNvPr id="2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3357563</xdr:colOff>
      <xdr:row>0</xdr:row>
      <xdr:rowOff>2652713</xdr:rowOff>
    </xdr:to>
    <xdr:graphicFrame macro="">
      <xdr:nvGraphicFramePr>
        <xdr:cNvPr id="1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11906</xdr:colOff>
      <xdr:row>0</xdr:row>
      <xdr:rowOff>0</xdr:rowOff>
    </xdr:from>
    <xdr:to>
      <xdr:col>3</xdr:col>
      <xdr:colOff>22453</xdr:colOff>
      <xdr:row>0</xdr:row>
      <xdr:rowOff>2652713</xdr:rowOff>
    </xdr:to>
    <xdr:graphicFrame macro="">
      <xdr:nvGraphicFramePr>
        <xdr:cNvPr id="1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</xdr:colOff>
      <xdr:row>0</xdr:row>
      <xdr:rowOff>0</xdr:rowOff>
    </xdr:from>
    <xdr:to>
      <xdr:col>4</xdr:col>
      <xdr:colOff>0</xdr:colOff>
      <xdr:row>0</xdr:row>
      <xdr:rowOff>2652713</xdr:rowOff>
    </xdr:to>
    <xdr:graphicFrame macro="">
      <xdr:nvGraphicFramePr>
        <xdr:cNvPr id="1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</xdr:col>
      <xdr:colOff>22453</xdr:colOff>
      <xdr:row>1</xdr:row>
      <xdr:rowOff>2652713</xdr:rowOff>
    </xdr:to>
    <xdr:graphicFrame macro="">
      <xdr:nvGraphicFramePr>
        <xdr:cNvPr id="1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</xdr:colOff>
      <xdr:row>1</xdr:row>
      <xdr:rowOff>0</xdr:rowOff>
    </xdr:from>
    <xdr:to>
      <xdr:col>1</xdr:col>
      <xdr:colOff>3333750</xdr:colOff>
      <xdr:row>1</xdr:row>
      <xdr:rowOff>2652713</xdr:rowOff>
    </xdr:to>
    <xdr:graphicFrame macro="">
      <xdr:nvGraphicFramePr>
        <xdr:cNvPr id="2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11906</xdr:colOff>
      <xdr:row>1</xdr:row>
      <xdr:rowOff>0</xdr:rowOff>
    </xdr:from>
    <xdr:to>
      <xdr:col>3</xdr:col>
      <xdr:colOff>22453</xdr:colOff>
      <xdr:row>1</xdr:row>
      <xdr:rowOff>2652713</xdr:rowOff>
    </xdr:to>
    <xdr:graphicFrame macro="">
      <xdr:nvGraphicFramePr>
        <xdr:cNvPr id="21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</xdr:row>
      <xdr:rowOff>0</xdr:rowOff>
    </xdr:from>
    <xdr:to>
      <xdr:col>3</xdr:col>
      <xdr:colOff>3369469</xdr:colOff>
      <xdr:row>1</xdr:row>
      <xdr:rowOff>2652713</xdr:rowOff>
    </xdr:to>
    <xdr:graphicFrame macro="">
      <xdr:nvGraphicFramePr>
        <xdr:cNvPr id="2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</xdr:col>
      <xdr:colOff>22453</xdr:colOff>
      <xdr:row>2</xdr:row>
      <xdr:rowOff>2652713</xdr:rowOff>
    </xdr:to>
    <xdr:graphicFrame macro="">
      <xdr:nvGraphicFramePr>
        <xdr:cNvPr id="2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3357563</xdr:colOff>
      <xdr:row>2</xdr:row>
      <xdr:rowOff>2652713</xdr:rowOff>
    </xdr:to>
    <xdr:graphicFrame macro="">
      <xdr:nvGraphicFramePr>
        <xdr:cNvPr id="2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11906</xdr:colOff>
      <xdr:row>2</xdr:row>
      <xdr:rowOff>0</xdr:rowOff>
    </xdr:from>
    <xdr:to>
      <xdr:col>3</xdr:col>
      <xdr:colOff>22453</xdr:colOff>
      <xdr:row>2</xdr:row>
      <xdr:rowOff>2652713</xdr:rowOff>
    </xdr:to>
    <xdr:graphicFrame macro="">
      <xdr:nvGraphicFramePr>
        <xdr:cNvPr id="25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4</xdr:col>
      <xdr:colOff>0</xdr:colOff>
      <xdr:row>2</xdr:row>
      <xdr:rowOff>2652713</xdr:rowOff>
    </xdr:to>
    <xdr:graphicFrame macro="">
      <xdr:nvGraphicFramePr>
        <xdr:cNvPr id="26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1</xdr:col>
      <xdr:colOff>22453</xdr:colOff>
      <xdr:row>3</xdr:row>
      <xdr:rowOff>2652713</xdr:rowOff>
    </xdr:to>
    <xdr:graphicFrame macro="">
      <xdr:nvGraphicFramePr>
        <xdr:cNvPr id="27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</xdr:colOff>
      <xdr:row>3</xdr:row>
      <xdr:rowOff>0</xdr:rowOff>
    </xdr:from>
    <xdr:to>
      <xdr:col>1</xdr:col>
      <xdr:colOff>3345657</xdr:colOff>
      <xdr:row>3</xdr:row>
      <xdr:rowOff>2652713</xdr:rowOff>
    </xdr:to>
    <xdr:graphicFrame macro="">
      <xdr:nvGraphicFramePr>
        <xdr:cNvPr id="2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11906</xdr:colOff>
      <xdr:row>3</xdr:row>
      <xdr:rowOff>0</xdr:rowOff>
    </xdr:from>
    <xdr:to>
      <xdr:col>3</xdr:col>
      <xdr:colOff>22453</xdr:colOff>
      <xdr:row>3</xdr:row>
      <xdr:rowOff>2652713</xdr:rowOff>
    </xdr:to>
    <xdr:graphicFrame macro="">
      <xdr:nvGraphicFramePr>
        <xdr:cNvPr id="29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3</xdr:row>
      <xdr:rowOff>2652713</xdr:rowOff>
    </xdr:to>
    <xdr:graphicFrame macro="">
      <xdr:nvGraphicFramePr>
        <xdr:cNvPr id="3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lebn&#237;%20&#250;&#269;ast%20ve%20volb&#225;ch%20v%20Hr&#225;d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ební účast"/>
    </sheetNames>
    <sheetDataSet>
      <sheetData sheetId="0">
        <row r="2">
          <cell r="B2" t="str">
            <v>Hrádek</v>
          </cell>
        </row>
        <row r="3">
          <cell r="B3" t="str">
            <v>datum</v>
          </cell>
          <cell r="C3" t="str">
            <v>voličů</v>
          </cell>
          <cell r="D3" t="str">
            <v>hlasů</v>
          </cell>
          <cell r="E3" t="str">
            <v>účast</v>
          </cell>
          <cell r="F3" t="str">
            <v>pořadí</v>
          </cell>
        </row>
        <row r="4">
          <cell r="A4" t="str">
            <v>referendum vznik obce</v>
          </cell>
          <cell r="B4">
            <v>33032</v>
          </cell>
          <cell r="C4">
            <v>1111</v>
          </cell>
          <cell r="D4">
            <v>1007</v>
          </cell>
          <cell r="E4">
            <v>0.90600000000000003</v>
          </cell>
          <cell r="F4" t="str">
            <v>1.</v>
          </cell>
        </row>
        <row r="5">
          <cell r="A5" t="str">
            <v>komunální volby</v>
          </cell>
          <cell r="B5">
            <v>33201</v>
          </cell>
          <cell r="C5">
            <v>1177</v>
          </cell>
          <cell r="D5">
            <v>929</v>
          </cell>
          <cell r="E5">
            <v>0.7893</v>
          </cell>
          <cell r="F5" t="str">
            <v>4.</v>
          </cell>
        </row>
        <row r="6">
          <cell r="A6" t="str">
            <v>parlamentní volby</v>
          </cell>
          <cell r="B6">
            <v>33760</v>
          </cell>
          <cell r="C6">
            <v>1184</v>
          </cell>
          <cell r="D6">
            <v>992</v>
          </cell>
          <cell r="E6">
            <v>0.86229999999999996</v>
          </cell>
          <cell r="F6" t="str">
            <v>2.</v>
          </cell>
        </row>
        <row r="7">
          <cell r="A7" t="str">
            <v>komunální volby</v>
          </cell>
          <cell r="B7">
            <v>34656</v>
          </cell>
          <cell r="C7">
            <v>1260</v>
          </cell>
          <cell r="D7">
            <v>922</v>
          </cell>
          <cell r="E7">
            <v>0.73170000000000002</v>
          </cell>
          <cell r="F7" t="str">
            <v>5.</v>
          </cell>
        </row>
        <row r="8">
          <cell r="A8" t="str">
            <v>parlamentní volby</v>
          </cell>
          <cell r="B8">
            <v>35216</v>
          </cell>
          <cell r="C8">
            <v>1247</v>
          </cell>
          <cell r="D8">
            <v>1010</v>
          </cell>
          <cell r="E8">
            <v>0.81799999999999995</v>
          </cell>
          <cell r="F8" t="str">
            <v>3.</v>
          </cell>
        </row>
        <row r="9">
          <cell r="A9" t="str">
            <v>senátní volby 1. kolo</v>
          </cell>
          <cell r="B9">
            <v>35384</v>
          </cell>
          <cell r="C9">
            <v>1263</v>
          </cell>
          <cell r="D9">
            <v>322</v>
          </cell>
          <cell r="E9">
            <v>0.25890000000000002</v>
          </cell>
          <cell r="F9" t="str">
            <v>24.</v>
          </cell>
        </row>
        <row r="10">
          <cell r="A10" t="str">
            <v>senátní volby 2. kolo</v>
          </cell>
          <cell r="B10">
            <v>35391</v>
          </cell>
          <cell r="C10">
            <v>1263</v>
          </cell>
          <cell r="D10">
            <v>264</v>
          </cell>
          <cell r="E10">
            <v>0.20979999999999999</v>
          </cell>
          <cell r="F10" t="str">
            <v>26.</v>
          </cell>
        </row>
        <row r="11">
          <cell r="A11" t="str">
            <v>parlamentní volby</v>
          </cell>
          <cell r="B11">
            <v>35965</v>
          </cell>
          <cell r="C11">
            <v>1296</v>
          </cell>
          <cell r="D11">
            <v>909</v>
          </cell>
          <cell r="E11">
            <v>0.70599999999999996</v>
          </cell>
          <cell r="F11" t="str">
            <v>6.</v>
          </cell>
        </row>
        <row r="12">
          <cell r="A12" t="str">
            <v>komunální volby</v>
          </cell>
          <cell r="B12">
            <v>36112</v>
          </cell>
          <cell r="C12">
            <v>1313</v>
          </cell>
          <cell r="D12">
            <v>827</v>
          </cell>
          <cell r="E12">
            <v>0.62990000000000002</v>
          </cell>
          <cell r="F12" t="str">
            <v>9.</v>
          </cell>
        </row>
        <row r="13">
          <cell r="A13" t="str">
            <v>senátní volby 1. kolo</v>
          </cell>
          <cell r="B13">
            <v>36112</v>
          </cell>
          <cell r="C13">
            <v>1313</v>
          </cell>
          <cell r="D13">
            <v>654</v>
          </cell>
          <cell r="E13">
            <v>0.53390000000000004</v>
          </cell>
          <cell r="F13" t="str">
            <v>16.</v>
          </cell>
        </row>
        <row r="14">
          <cell r="A14" t="str">
            <v>senátní volby 2. kolo</v>
          </cell>
          <cell r="B14">
            <v>36119</v>
          </cell>
          <cell r="C14">
            <v>1313</v>
          </cell>
          <cell r="D14">
            <v>169</v>
          </cell>
          <cell r="E14">
            <v>0.13020000000000001</v>
          </cell>
          <cell r="F14" t="str">
            <v>29.</v>
          </cell>
        </row>
        <row r="15">
          <cell r="A15" t="str">
            <v>krajské volby</v>
          </cell>
          <cell r="B15">
            <v>36842</v>
          </cell>
          <cell r="C15">
            <v>1349</v>
          </cell>
          <cell r="D15">
            <v>524</v>
          </cell>
          <cell r="E15">
            <v>0.39069999999999999</v>
          </cell>
          <cell r="F15" t="str">
            <v>19.</v>
          </cell>
        </row>
        <row r="16">
          <cell r="A16" t="str">
            <v>parlamentní volby</v>
          </cell>
          <cell r="B16">
            <v>37421</v>
          </cell>
          <cell r="C16">
            <v>1370</v>
          </cell>
          <cell r="D16">
            <v>763</v>
          </cell>
          <cell r="E16">
            <v>0.56130000000000002</v>
          </cell>
          <cell r="F16" t="str">
            <v>15.</v>
          </cell>
        </row>
        <row r="17">
          <cell r="A17" t="str">
            <v>komunální volby</v>
          </cell>
          <cell r="B17">
            <v>37561</v>
          </cell>
          <cell r="C17">
            <v>1368</v>
          </cell>
          <cell r="D17">
            <v>881</v>
          </cell>
          <cell r="E17">
            <v>0.64600000000000002</v>
          </cell>
          <cell r="F17" t="str">
            <v>7.</v>
          </cell>
        </row>
        <row r="18">
          <cell r="A18" t="str">
            <v>referendum připojení k EU</v>
          </cell>
          <cell r="B18">
            <v>37785</v>
          </cell>
          <cell r="C18">
            <v>1370</v>
          </cell>
          <cell r="D18">
            <v>596</v>
          </cell>
          <cell r="E18">
            <v>0.45400000000000001</v>
          </cell>
          <cell r="F18" t="str">
            <v>17.</v>
          </cell>
        </row>
        <row r="19">
          <cell r="A19" t="str">
            <v>eurovolby</v>
          </cell>
          <cell r="B19">
            <v>38149</v>
          </cell>
          <cell r="C19">
            <v>1395</v>
          </cell>
          <cell r="D19">
            <v>308</v>
          </cell>
          <cell r="E19">
            <v>0.22220000000000001</v>
          </cell>
          <cell r="F19" t="str">
            <v>25.</v>
          </cell>
        </row>
        <row r="20">
          <cell r="A20" t="str">
            <v>krajské volby</v>
          </cell>
          <cell r="B20">
            <v>38296</v>
          </cell>
          <cell r="C20">
            <v>1398</v>
          </cell>
          <cell r="D20">
            <v>373</v>
          </cell>
          <cell r="E20">
            <v>0.29899999999999999</v>
          </cell>
          <cell r="F20" t="str">
            <v>21.</v>
          </cell>
        </row>
        <row r="21">
          <cell r="A21" t="str">
            <v>senátní volby 1. kolo</v>
          </cell>
          <cell r="B21">
            <v>38296</v>
          </cell>
          <cell r="C21">
            <v>1398</v>
          </cell>
          <cell r="D21">
            <v>385</v>
          </cell>
          <cell r="E21">
            <v>0.29759999999999998</v>
          </cell>
          <cell r="F21" t="str">
            <v>22.</v>
          </cell>
        </row>
        <row r="22">
          <cell r="A22" t="str">
            <v>senátní volby 2. kolo</v>
          </cell>
          <cell r="B22">
            <v>38303</v>
          </cell>
          <cell r="C22">
            <v>1398</v>
          </cell>
          <cell r="D22">
            <v>211</v>
          </cell>
          <cell r="E22">
            <v>0.15090000000000001</v>
          </cell>
          <cell r="F22" t="str">
            <v>28.</v>
          </cell>
        </row>
        <row r="23">
          <cell r="A23" t="str">
            <v>parlamentní volby</v>
          </cell>
          <cell r="B23">
            <v>38870</v>
          </cell>
          <cell r="C23">
            <v>1408</v>
          </cell>
          <cell r="D23">
            <v>890</v>
          </cell>
          <cell r="E23">
            <v>0.63490000000000002</v>
          </cell>
          <cell r="F23" t="str">
            <v>8.</v>
          </cell>
        </row>
        <row r="24">
          <cell r="A24" t="str">
            <v>komunální volby</v>
          </cell>
          <cell r="B24">
            <v>39010</v>
          </cell>
          <cell r="C24">
            <v>1419</v>
          </cell>
          <cell r="D24">
            <v>850</v>
          </cell>
          <cell r="E24">
            <v>0.59899999999999998</v>
          </cell>
          <cell r="F24" t="str">
            <v>10.</v>
          </cell>
        </row>
        <row r="25">
          <cell r="A25" t="str">
            <v>krajské volby</v>
          </cell>
          <cell r="B25">
            <v>39738</v>
          </cell>
          <cell r="C25">
            <v>1430</v>
          </cell>
          <cell r="D25">
            <v>508</v>
          </cell>
          <cell r="E25">
            <v>0.36009999999999998</v>
          </cell>
          <cell r="F25" t="str">
            <v>20.</v>
          </cell>
        </row>
        <row r="26">
          <cell r="A26" t="str">
            <v>eurovolby</v>
          </cell>
          <cell r="B26">
            <v>39969</v>
          </cell>
          <cell r="C26">
            <v>1430</v>
          </cell>
          <cell r="D26">
            <v>274</v>
          </cell>
          <cell r="E26">
            <v>0.1923</v>
          </cell>
          <cell r="F26" t="str">
            <v>27.</v>
          </cell>
        </row>
        <row r="27">
          <cell r="A27" t="str">
            <v>parlamentní volby</v>
          </cell>
          <cell r="B27">
            <v>40326</v>
          </cell>
          <cell r="C27">
            <v>1433</v>
          </cell>
          <cell r="D27">
            <v>802</v>
          </cell>
          <cell r="E27">
            <v>0.56659999999999999</v>
          </cell>
          <cell r="F27" t="str">
            <v>14.</v>
          </cell>
        </row>
        <row r="28">
          <cell r="A28" t="str">
            <v>komunální volby</v>
          </cell>
          <cell r="B28">
            <v>40466</v>
          </cell>
          <cell r="C28">
            <v>1456</v>
          </cell>
          <cell r="D28">
            <v>860</v>
          </cell>
          <cell r="E28">
            <v>0.5907</v>
          </cell>
          <cell r="F28" t="str">
            <v>11.</v>
          </cell>
        </row>
        <row r="29">
          <cell r="A29" t="str">
            <v>senátní volby 1. kolo</v>
          </cell>
          <cell r="B29">
            <v>40466</v>
          </cell>
          <cell r="C29">
            <v>1456</v>
          </cell>
          <cell r="D29">
            <v>804</v>
          </cell>
          <cell r="E29">
            <v>0.58520000000000005</v>
          </cell>
          <cell r="F29" t="str">
            <v>12.</v>
          </cell>
        </row>
        <row r="30">
          <cell r="A30" t="str">
            <v>senátní volby 2. kolo</v>
          </cell>
          <cell r="B30">
            <v>40473</v>
          </cell>
          <cell r="C30">
            <v>1456</v>
          </cell>
          <cell r="D30">
            <v>587</v>
          </cell>
          <cell r="E30">
            <v>0.4032</v>
          </cell>
          <cell r="F30" t="str">
            <v>18.</v>
          </cell>
        </row>
        <row r="31">
          <cell r="A31" t="str">
            <v>krajské volby</v>
          </cell>
          <cell r="B31">
            <v>41194</v>
          </cell>
          <cell r="C31">
            <v>1464</v>
          </cell>
          <cell r="D31">
            <v>400</v>
          </cell>
          <cell r="E31">
            <v>0.28010000000000002</v>
          </cell>
          <cell r="F31" t="str">
            <v>23.</v>
          </cell>
        </row>
        <row r="32">
          <cell r="A32" t="str">
            <v>prezidentské volby 1. kolo</v>
          </cell>
          <cell r="B32">
            <v>41285</v>
          </cell>
          <cell r="C32">
            <v>1476</v>
          </cell>
          <cell r="D32">
            <v>842</v>
          </cell>
          <cell r="E32">
            <v>0.57589999999999997</v>
          </cell>
          <cell r="F32" t="str">
            <v>13.</v>
          </cell>
        </row>
        <row r="33">
          <cell r="A33" t="str">
            <v>prezidentské volby 2. kolo</v>
          </cell>
          <cell r="B33">
            <v>41299</v>
          </cell>
        </row>
        <row r="34">
          <cell r="A34" t="str">
            <v>komunální volby</v>
          </cell>
          <cell r="B34">
            <v>2014</v>
          </cell>
        </row>
        <row r="35">
          <cell r="A35" t="str">
            <v>parlamentní volby</v>
          </cell>
          <cell r="B35">
            <v>2014</v>
          </cell>
        </row>
        <row r="36">
          <cell r="A36" t="str">
            <v>eurovolby</v>
          </cell>
          <cell r="B36">
            <v>2014</v>
          </cell>
        </row>
        <row r="37">
          <cell r="A37" t="str">
            <v>senátní volby 2. kolo</v>
          </cell>
          <cell r="B37">
            <v>2016</v>
          </cell>
        </row>
        <row r="38">
          <cell r="A38" t="str">
            <v>krajské volby</v>
          </cell>
          <cell r="B38">
            <v>2016</v>
          </cell>
        </row>
        <row r="39">
          <cell r="A39" t="str">
            <v>senátní volby 1. kolo</v>
          </cell>
          <cell r="B39">
            <v>2016</v>
          </cell>
        </row>
        <row r="40">
          <cell r="A40" t="str">
            <v>komunální volby</v>
          </cell>
          <cell r="B40">
            <v>2018</v>
          </cell>
        </row>
        <row r="41">
          <cell r="A41" t="str">
            <v>prezidentské volby 1. kolo</v>
          </cell>
          <cell r="B41">
            <v>2018</v>
          </cell>
        </row>
        <row r="42">
          <cell r="A42" t="str">
            <v>prezidentské volby 2. kolo</v>
          </cell>
          <cell r="B42">
            <v>2018</v>
          </cell>
        </row>
        <row r="43">
          <cell r="A43" t="str">
            <v>parlamentní volby</v>
          </cell>
          <cell r="B43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W34"/>
  <sheetViews>
    <sheetView showZeros="0" workbookViewId="0">
      <pane xSplit="1" ySplit="5" topLeftCell="B6" activePane="bottomRight" state="frozen"/>
      <selection activeCell="N12" sqref="N12"/>
      <selection pane="topRight" activeCell="N12" sqref="N12"/>
      <selection pane="bottomLeft" activeCell="N12" sqref="N12"/>
      <selection pane="bottomRight" activeCell="D5" sqref="D5"/>
    </sheetView>
  </sheetViews>
  <sheetFormatPr defaultColWidth="11.28515625" defaultRowHeight="15" x14ac:dyDescent="0.25"/>
  <cols>
    <col min="1" max="1" width="16.42578125" style="2" customWidth="1"/>
    <col min="2" max="2" width="4.7109375" style="2" customWidth="1"/>
    <col min="3" max="3" width="4.140625" style="2" customWidth="1"/>
    <col min="4" max="4" width="4.7109375" style="2" customWidth="1"/>
    <col min="5" max="5" width="3.42578125" style="2" customWidth="1"/>
    <col min="6" max="6" width="4.7109375" style="2" customWidth="1"/>
    <col min="7" max="7" width="3.42578125" style="2" customWidth="1"/>
    <col min="8" max="8" width="4.7109375" style="2" customWidth="1"/>
    <col min="9" max="9" width="3.42578125" style="2" customWidth="1"/>
    <col min="10" max="10" width="4.7109375" style="2" customWidth="1"/>
    <col min="11" max="11" width="3.42578125" style="2" customWidth="1"/>
    <col min="12" max="12" width="4.7109375" style="2" customWidth="1"/>
    <col min="13" max="13" width="3.42578125" style="2" customWidth="1"/>
    <col min="14" max="14" width="4.7109375" style="2" customWidth="1"/>
    <col min="15" max="15" width="3.42578125" style="2" customWidth="1"/>
    <col min="16" max="16" width="4.7109375" style="2" customWidth="1"/>
    <col min="17" max="17" width="3.42578125" style="2" customWidth="1"/>
    <col min="18" max="18" width="4.7109375" style="2" customWidth="1"/>
    <col min="19" max="19" width="3.42578125" style="2" customWidth="1"/>
    <col min="20" max="20" width="4.7109375" style="2" customWidth="1"/>
    <col min="21" max="21" width="3.42578125" style="2" customWidth="1"/>
    <col min="22" max="22" width="4.7109375" style="2" customWidth="1"/>
    <col min="23" max="23" width="3.42578125" style="2" customWidth="1"/>
    <col min="24" max="24" width="4.7109375" style="2" customWidth="1"/>
    <col min="25" max="25" width="3.42578125" style="2" customWidth="1"/>
    <col min="26" max="26" width="4.7109375" style="2" customWidth="1"/>
    <col min="27" max="27" width="3.42578125" style="2" customWidth="1"/>
    <col min="28" max="28" width="4.7109375" style="2" customWidth="1"/>
    <col min="29" max="29" width="3.42578125" style="2" customWidth="1"/>
    <col min="30" max="30" width="4.7109375" style="2" customWidth="1"/>
    <col min="31" max="31" width="3.42578125" style="2" customWidth="1"/>
    <col min="32" max="32" width="4.7109375" style="2" customWidth="1"/>
    <col min="33" max="33" width="3.42578125" style="2" customWidth="1"/>
    <col min="34" max="34" width="4.7109375" style="2" customWidth="1"/>
    <col min="35" max="35" width="4" style="2" customWidth="1"/>
    <col min="36" max="36" width="4.7109375" style="2" customWidth="1"/>
    <col min="37" max="37" width="3.42578125" style="2" customWidth="1"/>
    <col min="38" max="38" width="4.28515625" style="2" hidden="1" customWidth="1"/>
    <col min="39" max="39" width="5.5703125" style="2" hidden="1" customWidth="1"/>
    <col min="40" max="40" width="4.28515625" style="2" hidden="1" customWidth="1"/>
    <col min="41" max="41" width="5.5703125" style="2" hidden="1" customWidth="1"/>
    <col min="42" max="42" width="11.42578125" style="249" customWidth="1"/>
    <col min="43" max="43" width="5.42578125" style="2" hidden="1" customWidth="1"/>
    <col min="44" max="49" width="6.85546875" style="2" customWidth="1"/>
    <col min="50" max="50" width="2.5703125" style="2" customWidth="1"/>
    <col min="51" max="16384" width="11.28515625" style="2"/>
  </cols>
  <sheetData>
    <row r="1" spans="1:49" ht="24.75" customHeight="1" thickBot="1" x14ac:dyDescent="0.3">
      <c r="A1" s="289" t="s">
        <v>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90"/>
      <c r="AQ1" s="256"/>
      <c r="AR1" s="256"/>
      <c r="AS1" s="256"/>
      <c r="AT1" s="256"/>
      <c r="AU1" s="256"/>
      <c r="AV1" s="256"/>
      <c r="AW1" s="256"/>
    </row>
    <row r="2" spans="1:49" ht="16.5" customHeight="1" x14ac:dyDescent="0.25">
      <c r="A2" s="227"/>
      <c r="B2" s="262" t="s">
        <v>38</v>
      </c>
      <c r="C2" s="263"/>
      <c r="D2" s="263"/>
      <c r="E2" s="264"/>
      <c r="F2" s="265" t="s">
        <v>52</v>
      </c>
      <c r="G2" s="266"/>
      <c r="H2" s="266"/>
      <c r="I2" s="267"/>
      <c r="J2" s="268" t="s">
        <v>39</v>
      </c>
      <c r="K2" s="269"/>
      <c r="L2" s="269"/>
      <c r="M2" s="270"/>
      <c r="N2" s="271" t="s">
        <v>44</v>
      </c>
      <c r="O2" s="272"/>
      <c r="P2" s="272"/>
      <c r="Q2" s="273"/>
      <c r="R2" s="274" t="s">
        <v>40</v>
      </c>
      <c r="S2" s="275"/>
      <c r="T2" s="275"/>
      <c r="U2" s="276"/>
      <c r="V2" s="277" t="s">
        <v>41</v>
      </c>
      <c r="W2" s="278"/>
      <c r="X2" s="278"/>
      <c r="Y2" s="279"/>
      <c r="Z2" s="280" t="s">
        <v>42</v>
      </c>
      <c r="AA2" s="281"/>
      <c r="AB2" s="281"/>
      <c r="AC2" s="282"/>
      <c r="AD2" s="283" t="s">
        <v>43</v>
      </c>
      <c r="AE2" s="284"/>
      <c r="AF2" s="284"/>
      <c r="AG2" s="285"/>
      <c r="AH2" s="286" t="s">
        <v>47</v>
      </c>
      <c r="AI2" s="287"/>
      <c r="AJ2" s="287"/>
      <c r="AK2" s="288"/>
      <c r="AL2" s="194"/>
      <c r="AM2" s="194"/>
      <c r="AN2" s="194"/>
      <c r="AO2" s="194"/>
      <c r="AP2" s="171"/>
      <c r="AQ2" s="22"/>
      <c r="AR2" s="22"/>
      <c r="AS2" s="1"/>
      <c r="AT2" s="1"/>
      <c r="AU2" s="1"/>
      <c r="AV2" s="1"/>
      <c r="AW2" s="1"/>
    </row>
    <row r="3" spans="1:49" ht="13.5" customHeight="1" thickBot="1" x14ac:dyDescent="0.3">
      <c r="A3" s="227"/>
      <c r="B3" s="195" t="s">
        <v>45</v>
      </c>
      <c r="C3" s="196"/>
      <c r="D3" s="196"/>
      <c r="E3" s="197"/>
      <c r="F3" s="201" t="s">
        <v>46</v>
      </c>
      <c r="G3" s="202"/>
      <c r="H3" s="202"/>
      <c r="I3" s="203"/>
      <c r="J3" s="198" t="s">
        <v>32</v>
      </c>
      <c r="K3" s="199"/>
      <c r="L3" s="199"/>
      <c r="M3" s="200"/>
      <c r="N3" s="204" t="s">
        <v>48</v>
      </c>
      <c r="O3" s="205"/>
      <c r="P3" s="205"/>
      <c r="Q3" s="206"/>
      <c r="R3" s="207" t="s">
        <v>30</v>
      </c>
      <c r="S3" s="208"/>
      <c r="T3" s="208"/>
      <c r="U3" s="209"/>
      <c r="V3" s="210" t="s">
        <v>37</v>
      </c>
      <c r="W3" s="211"/>
      <c r="X3" s="211"/>
      <c r="Y3" s="212"/>
      <c r="Z3" s="191" t="s">
        <v>32</v>
      </c>
      <c r="AA3" s="192"/>
      <c r="AB3" s="192"/>
      <c r="AC3" s="193"/>
      <c r="AD3" s="238" t="s">
        <v>32</v>
      </c>
      <c r="AE3" s="239"/>
      <c r="AF3" s="239"/>
      <c r="AG3" s="240"/>
      <c r="AH3" s="241" t="s">
        <v>31</v>
      </c>
      <c r="AI3" s="242"/>
      <c r="AJ3" s="242"/>
      <c r="AK3" s="243"/>
      <c r="AL3" s="244"/>
      <c r="AM3" s="244"/>
      <c r="AN3" s="244"/>
      <c r="AO3" s="244"/>
      <c r="AP3" s="21"/>
      <c r="AQ3" s="21"/>
      <c r="AR3" s="21"/>
      <c r="AS3" s="1"/>
      <c r="AT3" s="1"/>
      <c r="AU3" s="1"/>
      <c r="AV3" s="1"/>
      <c r="AW3" s="1"/>
    </row>
    <row r="4" spans="1:49" ht="15.75" customHeight="1" x14ac:dyDescent="0.25">
      <c r="A4" s="227"/>
      <c r="B4" s="245" t="s">
        <v>28</v>
      </c>
      <c r="C4" s="246"/>
      <c r="D4" s="245" t="s">
        <v>29</v>
      </c>
      <c r="E4" s="246"/>
      <c r="F4" s="213" t="s">
        <v>28</v>
      </c>
      <c r="G4" s="214"/>
      <c r="H4" s="213" t="s">
        <v>29</v>
      </c>
      <c r="I4" s="214"/>
      <c r="J4" s="247" t="s">
        <v>28</v>
      </c>
      <c r="K4" s="248"/>
      <c r="L4" s="247" t="s">
        <v>29</v>
      </c>
      <c r="M4" s="248"/>
      <c r="N4" s="215" t="s">
        <v>28</v>
      </c>
      <c r="O4" s="216"/>
      <c r="P4" s="215" t="s">
        <v>29</v>
      </c>
      <c r="Q4" s="216"/>
      <c r="R4" s="217" t="s">
        <v>28</v>
      </c>
      <c r="S4" s="218"/>
      <c r="T4" s="217" t="s">
        <v>29</v>
      </c>
      <c r="U4" s="218"/>
      <c r="V4" s="229" t="s">
        <v>28</v>
      </c>
      <c r="W4" s="230"/>
      <c r="X4" s="229" t="s">
        <v>29</v>
      </c>
      <c r="Y4" s="230"/>
      <c r="Z4" s="236" t="s">
        <v>28</v>
      </c>
      <c r="AA4" s="237"/>
      <c r="AB4" s="236" t="s">
        <v>29</v>
      </c>
      <c r="AC4" s="237"/>
      <c r="AD4" s="221" t="s">
        <v>28</v>
      </c>
      <c r="AE4" s="222"/>
      <c r="AF4" s="221" t="s">
        <v>29</v>
      </c>
      <c r="AG4" s="222"/>
      <c r="AH4" s="223" t="s">
        <v>28</v>
      </c>
      <c r="AI4" s="224"/>
      <c r="AJ4" s="223" t="s">
        <v>29</v>
      </c>
      <c r="AK4" s="224"/>
      <c r="AL4" s="225" t="s">
        <v>28</v>
      </c>
      <c r="AM4" s="226"/>
      <c r="AN4" s="225" t="s">
        <v>29</v>
      </c>
      <c r="AO4" s="226"/>
      <c r="AP4" s="231" t="s">
        <v>33</v>
      </c>
      <c r="AQ4" s="232"/>
      <c r="AR4" s="233" t="s">
        <v>34</v>
      </c>
      <c r="AS4" s="233"/>
      <c r="AT4" s="234" t="s">
        <v>36</v>
      </c>
      <c r="AU4" s="235"/>
      <c r="AV4" s="219" t="s">
        <v>35</v>
      </c>
      <c r="AW4" s="220"/>
    </row>
    <row r="5" spans="1:49" ht="12" customHeight="1" x14ac:dyDescent="0.25">
      <c r="A5" s="228"/>
      <c r="B5" s="145" t="s">
        <v>50</v>
      </c>
      <c r="C5" s="146" t="s">
        <v>0</v>
      </c>
      <c r="D5" s="145" t="s">
        <v>50</v>
      </c>
      <c r="E5" s="146" t="s">
        <v>0</v>
      </c>
      <c r="F5" s="45" t="s">
        <v>50</v>
      </c>
      <c r="G5" s="46" t="s">
        <v>0</v>
      </c>
      <c r="H5" s="45" t="s">
        <v>50</v>
      </c>
      <c r="I5" s="46" t="s">
        <v>0</v>
      </c>
      <c r="J5" s="56" t="s">
        <v>50</v>
      </c>
      <c r="K5" s="57" t="s">
        <v>0</v>
      </c>
      <c r="L5" s="56" t="s">
        <v>50</v>
      </c>
      <c r="M5" s="57" t="s">
        <v>0</v>
      </c>
      <c r="N5" s="67" t="s">
        <v>50</v>
      </c>
      <c r="O5" s="68" t="s">
        <v>0</v>
      </c>
      <c r="P5" s="67" t="s">
        <v>50</v>
      </c>
      <c r="Q5" s="68" t="s">
        <v>0</v>
      </c>
      <c r="R5" s="120" t="s">
        <v>50</v>
      </c>
      <c r="S5" s="121" t="s">
        <v>0</v>
      </c>
      <c r="T5" s="120" t="s">
        <v>50</v>
      </c>
      <c r="U5" s="121" t="s">
        <v>0</v>
      </c>
      <c r="V5" s="81" t="s">
        <v>50</v>
      </c>
      <c r="W5" s="82" t="s">
        <v>0</v>
      </c>
      <c r="X5" s="81" t="s">
        <v>50</v>
      </c>
      <c r="Y5" s="82" t="s">
        <v>0</v>
      </c>
      <c r="Z5" s="95" t="s">
        <v>50</v>
      </c>
      <c r="AA5" s="96" t="s">
        <v>0</v>
      </c>
      <c r="AB5" s="95" t="s">
        <v>50</v>
      </c>
      <c r="AC5" s="96" t="s">
        <v>0</v>
      </c>
      <c r="AD5" s="133" t="s">
        <v>50</v>
      </c>
      <c r="AE5" s="134" t="s">
        <v>0</v>
      </c>
      <c r="AF5" s="133" t="s">
        <v>50</v>
      </c>
      <c r="AG5" s="134" t="s">
        <v>0</v>
      </c>
      <c r="AH5" s="109" t="s">
        <v>50</v>
      </c>
      <c r="AI5" s="110" t="s">
        <v>0</v>
      </c>
      <c r="AJ5" s="109" t="s">
        <v>50</v>
      </c>
      <c r="AK5" s="110" t="s">
        <v>0</v>
      </c>
      <c r="AL5" s="3" t="s">
        <v>50</v>
      </c>
      <c r="AM5" s="4" t="s">
        <v>0</v>
      </c>
      <c r="AN5" s="3" t="s">
        <v>50</v>
      </c>
      <c r="AO5" s="4" t="s">
        <v>0</v>
      </c>
      <c r="AP5" s="24" t="s">
        <v>28</v>
      </c>
      <c r="AQ5" s="26" t="s">
        <v>29</v>
      </c>
      <c r="AR5" s="25" t="s">
        <v>28</v>
      </c>
      <c r="AS5" s="27" t="s">
        <v>29</v>
      </c>
      <c r="AT5" s="25" t="s">
        <v>28</v>
      </c>
      <c r="AU5" s="34" t="s">
        <v>29</v>
      </c>
      <c r="AV5" s="25" t="s">
        <v>28</v>
      </c>
      <c r="AW5" s="156" t="s">
        <v>29</v>
      </c>
    </row>
    <row r="6" spans="1:49" ht="13.5" customHeight="1" x14ac:dyDescent="0.25">
      <c r="A6" s="5" t="s">
        <v>10</v>
      </c>
      <c r="B6" s="190">
        <v>4482</v>
      </c>
      <c r="C6" s="163">
        <f t="shared" ref="C6:C33" si="0">(B6/AT6)*100</f>
        <v>28.288311032567531</v>
      </c>
      <c r="D6" s="147"/>
      <c r="E6" s="163" t="e">
        <f t="shared" ref="E6:E29" si="1">D6/AU6*100</f>
        <v>#DIV/0!</v>
      </c>
      <c r="F6" s="47">
        <v>2107</v>
      </c>
      <c r="G6" s="48">
        <f t="shared" ref="G6:G29" si="2">F6/AT6*100</f>
        <v>13.298409492552384</v>
      </c>
      <c r="H6" s="47"/>
      <c r="I6" s="48" t="e">
        <f t="shared" ref="I6:I29" si="3">H6/AU6*100</f>
        <v>#DIV/0!</v>
      </c>
      <c r="J6" s="58">
        <v>2986</v>
      </c>
      <c r="K6" s="59">
        <f t="shared" ref="K6:K29" si="4">J6/AT6*100</f>
        <v>18.846250946730624</v>
      </c>
      <c r="L6" s="58"/>
      <c r="M6" s="59"/>
      <c r="N6" s="69">
        <v>2959</v>
      </c>
      <c r="O6" s="70">
        <f t="shared" ref="O6:O29" si="5">N6/AT6*100</f>
        <v>18.675839434486242</v>
      </c>
      <c r="P6" s="71"/>
      <c r="Q6" s="70"/>
      <c r="R6" s="122">
        <v>306</v>
      </c>
      <c r="S6" s="164">
        <f t="shared" ref="S6:S29" si="6">R6/AT6*100</f>
        <v>1.9313304721030045</v>
      </c>
      <c r="T6" s="132"/>
      <c r="U6" s="164"/>
      <c r="V6" s="83">
        <v>361</v>
      </c>
      <c r="W6" s="84">
        <f t="shared" ref="W6:W29" si="7">V6/AT6*100</f>
        <v>2.2784650340823025</v>
      </c>
      <c r="X6" s="85"/>
      <c r="Y6" s="84"/>
      <c r="Z6" s="97">
        <v>608</v>
      </c>
      <c r="AA6" s="98">
        <f>Z6/AT6*100</f>
        <v>3.8374147942438777</v>
      </c>
      <c r="AB6" s="99"/>
      <c r="AC6" s="98"/>
      <c r="AD6" s="135">
        <v>1062</v>
      </c>
      <c r="AE6" s="165">
        <f t="shared" ref="AE6:AE29" si="8">AD6/AT6*100</f>
        <v>6.7028528149457216</v>
      </c>
      <c r="AF6" s="155"/>
      <c r="AG6" s="165"/>
      <c r="AH6" s="111">
        <v>973</v>
      </c>
      <c r="AI6" s="112">
        <f t="shared" ref="AI6:AI29" si="9">AH6/AT6*100</f>
        <v>6.1411259782883105</v>
      </c>
      <c r="AJ6" s="111"/>
      <c r="AK6" s="112"/>
      <c r="AL6" s="6"/>
      <c r="AM6" s="7">
        <f t="shared" ref="AM6:AM29" si="10">AL6/AT6*100</f>
        <v>0</v>
      </c>
      <c r="AN6" s="6"/>
      <c r="AO6" s="7" t="e">
        <f t="shared" ref="AO6:AO29" si="11">AN6/$AU6*100</f>
        <v>#DIV/0!</v>
      </c>
      <c r="AP6" s="250">
        <f t="shared" ref="AP6:AP29" si="12">AR6/AV6</f>
        <v>0.53545980102178004</v>
      </c>
      <c r="AQ6" s="167" t="e">
        <f t="shared" ref="AQ6:AQ29" si="13">AS6/AW6</f>
        <v>#DIV/0!</v>
      </c>
      <c r="AR6" s="23">
        <v>15931</v>
      </c>
      <c r="AS6" s="28"/>
      <c r="AT6" s="35">
        <f t="shared" ref="AT6:AT29" si="14">SUM(B6,J6,F6,N6,R6,V6,Z6,AD6,AH6)</f>
        <v>15844</v>
      </c>
      <c r="AU6" s="36">
        <f t="shared" ref="AU6:AU29" si="15">SUM(D6,L6,H6,P6,T6,X6,AB6,AF6,AJ6)</f>
        <v>0</v>
      </c>
      <c r="AV6" s="35">
        <v>29752</v>
      </c>
      <c r="AW6" s="157"/>
    </row>
    <row r="7" spans="1:49" ht="13.5" customHeight="1" x14ac:dyDescent="0.25">
      <c r="A7" s="5" t="s">
        <v>12</v>
      </c>
      <c r="B7" s="187">
        <v>642</v>
      </c>
      <c r="C7" s="163">
        <f t="shared" si="0"/>
        <v>25.907990314769975</v>
      </c>
      <c r="D7" s="148"/>
      <c r="E7" s="163" t="e">
        <f t="shared" si="1"/>
        <v>#DIV/0!</v>
      </c>
      <c r="F7" s="49">
        <v>403</v>
      </c>
      <c r="G7" s="48">
        <f t="shared" si="2"/>
        <v>16.26311541565779</v>
      </c>
      <c r="H7" s="49"/>
      <c r="I7" s="48" t="e">
        <f t="shared" si="3"/>
        <v>#DIV/0!</v>
      </c>
      <c r="J7" s="60">
        <v>446</v>
      </c>
      <c r="K7" s="59">
        <f t="shared" si="4"/>
        <v>17.998385794995965</v>
      </c>
      <c r="L7" s="60"/>
      <c r="M7" s="59"/>
      <c r="N7" s="72">
        <v>394</v>
      </c>
      <c r="O7" s="70">
        <f t="shared" si="5"/>
        <v>15.899919289749798</v>
      </c>
      <c r="P7" s="73"/>
      <c r="Q7" s="70"/>
      <c r="R7" s="123">
        <v>44</v>
      </c>
      <c r="S7" s="164">
        <f t="shared" si="6"/>
        <v>1.7756255044390639</v>
      </c>
      <c r="T7" s="128"/>
      <c r="U7" s="164"/>
      <c r="V7" s="86">
        <v>38</v>
      </c>
      <c r="W7" s="84">
        <f t="shared" si="7"/>
        <v>1.5334947538337369</v>
      </c>
      <c r="X7" s="87"/>
      <c r="Y7" s="84"/>
      <c r="Z7" s="100">
        <v>98</v>
      </c>
      <c r="AA7" s="98">
        <f t="shared" ref="AA7:AA29" si="16">Z7/AT7*100</f>
        <v>3.9548022598870061</v>
      </c>
      <c r="AB7" s="101"/>
      <c r="AC7" s="98"/>
      <c r="AD7" s="136">
        <v>178</v>
      </c>
      <c r="AE7" s="165">
        <f t="shared" si="8"/>
        <v>7.183212267958031</v>
      </c>
      <c r="AF7" s="141"/>
      <c r="AG7" s="165"/>
      <c r="AH7" s="113">
        <v>235</v>
      </c>
      <c r="AI7" s="112">
        <f t="shared" si="9"/>
        <v>9.4834543987086359</v>
      </c>
      <c r="AJ7" s="113"/>
      <c r="AK7" s="112"/>
      <c r="AL7" s="8"/>
      <c r="AM7" s="7">
        <f t="shared" si="10"/>
        <v>0</v>
      </c>
      <c r="AN7" s="8"/>
      <c r="AO7" s="7" t="e">
        <f t="shared" si="11"/>
        <v>#DIV/0!</v>
      </c>
      <c r="AP7" s="250">
        <f t="shared" si="12"/>
        <v>0.54394765539803702</v>
      </c>
      <c r="AQ7" s="167" t="e">
        <f t="shared" si="13"/>
        <v>#DIV/0!</v>
      </c>
      <c r="AR7" s="23">
        <v>2494</v>
      </c>
      <c r="AS7" s="29"/>
      <c r="AT7" s="37">
        <f t="shared" si="14"/>
        <v>2478</v>
      </c>
      <c r="AU7" s="36">
        <f t="shared" si="15"/>
        <v>0</v>
      </c>
      <c r="AV7" s="37">
        <v>4585</v>
      </c>
      <c r="AW7" s="158"/>
    </row>
    <row r="8" spans="1:49" ht="13.5" customHeight="1" x14ac:dyDescent="0.25">
      <c r="A8" s="5" t="s">
        <v>3</v>
      </c>
      <c r="B8" s="187">
        <v>789</v>
      </c>
      <c r="C8" s="163">
        <f t="shared" si="0"/>
        <v>31.359300476947539</v>
      </c>
      <c r="D8" s="148"/>
      <c r="E8" s="163" t="e">
        <f t="shared" si="1"/>
        <v>#DIV/0!</v>
      </c>
      <c r="F8" s="49">
        <v>359</v>
      </c>
      <c r="G8" s="48">
        <f t="shared" si="2"/>
        <v>14.268680445151032</v>
      </c>
      <c r="H8" s="49"/>
      <c r="I8" s="48" t="e">
        <f t="shared" si="3"/>
        <v>#DIV/0!</v>
      </c>
      <c r="J8" s="60">
        <v>448</v>
      </c>
      <c r="K8" s="59">
        <f t="shared" si="4"/>
        <v>17.806041335453099</v>
      </c>
      <c r="L8" s="60"/>
      <c r="M8" s="59"/>
      <c r="N8" s="72">
        <v>399</v>
      </c>
      <c r="O8" s="70">
        <f t="shared" si="5"/>
        <v>15.858505564387917</v>
      </c>
      <c r="P8" s="73"/>
      <c r="Q8" s="70"/>
      <c r="R8" s="123">
        <v>58</v>
      </c>
      <c r="S8" s="164">
        <f t="shared" si="6"/>
        <v>2.3052464228934819</v>
      </c>
      <c r="T8" s="128"/>
      <c r="U8" s="164"/>
      <c r="V8" s="86">
        <v>62</v>
      </c>
      <c r="W8" s="84">
        <f t="shared" si="7"/>
        <v>2.4642289348171702</v>
      </c>
      <c r="X8" s="87"/>
      <c r="Y8" s="84"/>
      <c r="Z8" s="100">
        <v>89</v>
      </c>
      <c r="AA8" s="98">
        <f t="shared" si="16"/>
        <v>3.5373608903020668</v>
      </c>
      <c r="AB8" s="101"/>
      <c r="AC8" s="98"/>
      <c r="AD8" s="136">
        <v>148</v>
      </c>
      <c r="AE8" s="165">
        <f t="shared" si="8"/>
        <v>5.8823529411764701</v>
      </c>
      <c r="AF8" s="141"/>
      <c r="AG8" s="165"/>
      <c r="AH8" s="113">
        <v>164</v>
      </c>
      <c r="AI8" s="112">
        <f t="shared" si="9"/>
        <v>6.5182829888712241</v>
      </c>
      <c r="AJ8" s="113"/>
      <c r="AK8" s="112"/>
      <c r="AL8" s="8"/>
      <c r="AM8" s="7">
        <f t="shared" si="10"/>
        <v>0</v>
      </c>
      <c r="AN8" s="8"/>
      <c r="AO8" s="7" t="e">
        <f t="shared" si="11"/>
        <v>#DIV/0!</v>
      </c>
      <c r="AP8" s="250">
        <f t="shared" si="12"/>
        <v>0.59900521080056846</v>
      </c>
      <c r="AQ8" s="167" t="e">
        <f t="shared" si="13"/>
        <v>#DIV/0!</v>
      </c>
      <c r="AR8" s="23">
        <v>2529</v>
      </c>
      <c r="AS8" s="29"/>
      <c r="AT8" s="37">
        <f t="shared" si="14"/>
        <v>2516</v>
      </c>
      <c r="AU8" s="36">
        <f t="shared" si="15"/>
        <v>0</v>
      </c>
      <c r="AV8" s="37">
        <v>4222</v>
      </c>
      <c r="AW8" s="158"/>
    </row>
    <row r="9" spans="1:49" ht="13.5" customHeight="1" x14ac:dyDescent="0.25">
      <c r="A9" s="9" t="s">
        <v>7</v>
      </c>
      <c r="B9" s="187">
        <v>502</v>
      </c>
      <c r="C9" s="163">
        <f t="shared" si="0"/>
        <v>28.817451205510906</v>
      </c>
      <c r="D9" s="148"/>
      <c r="E9" s="163" t="e">
        <f t="shared" si="1"/>
        <v>#DIV/0!</v>
      </c>
      <c r="F9" s="49">
        <v>231</v>
      </c>
      <c r="G9" s="48">
        <f t="shared" si="2"/>
        <v>13.260619977037887</v>
      </c>
      <c r="H9" s="49"/>
      <c r="I9" s="48" t="e">
        <f t="shared" si="3"/>
        <v>#DIV/0!</v>
      </c>
      <c r="J9" s="60">
        <v>330</v>
      </c>
      <c r="K9" s="59">
        <f t="shared" si="4"/>
        <v>18.943742824339839</v>
      </c>
      <c r="L9" s="60"/>
      <c r="M9" s="59"/>
      <c r="N9" s="72">
        <v>233</v>
      </c>
      <c r="O9" s="70">
        <f t="shared" si="5"/>
        <v>13.375430539609646</v>
      </c>
      <c r="P9" s="73"/>
      <c r="Q9" s="70"/>
      <c r="R9" s="123">
        <v>43</v>
      </c>
      <c r="S9" s="164">
        <f t="shared" si="6"/>
        <v>2.4684270952927667</v>
      </c>
      <c r="T9" s="128"/>
      <c r="U9" s="164"/>
      <c r="V9" s="86">
        <v>45</v>
      </c>
      <c r="W9" s="84">
        <f t="shared" si="7"/>
        <v>2.5832376578645238</v>
      </c>
      <c r="X9" s="87"/>
      <c r="Y9" s="84"/>
      <c r="Z9" s="100">
        <v>45</v>
      </c>
      <c r="AA9" s="98">
        <f t="shared" si="16"/>
        <v>2.5832376578645238</v>
      </c>
      <c r="AB9" s="101"/>
      <c r="AC9" s="98"/>
      <c r="AD9" s="136">
        <v>156</v>
      </c>
      <c r="AE9" s="165">
        <f t="shared" si="8"/>
        <v>8.9552238805970141</v>
      </c>
      <c r="AF9" s="141"/>
      <c r="AG9" s="165"/>
      <c r="AH9" s="113">
        <v>157</v>
      </c>
      <c r="AI9" s="112">
        <f t="shared" si="9"/>
        <v>9.0126291618828933</v>
      </c>
      <c r="AJ9" s="113"/>
      <c r="AK9" s="112"/>
      <c r="AL9" s="8"/>
      <c r="AM9" s="7">
        <f t="shared" si="10"/>
        <v>0</v>
      </c>
      <c r="AN9" s="8"/>
      <c r="AO9" s="7" t="e">
        <f t="shared" si="11"/>
        <v>#DIV/0!</v>
      </c>
      <c r="AP9" s="250">
        <f t="shared" si="12"/>
        <v>0.55436832181018225</v>
      </c>
      <c r="AQ9" s="167" t="e">
        <f t="shared" si="13"/>
        <v>#DIV/0!</v>
      </c>
      <c r="AR9" s="23">
        <v>1764</v>
      </c>
      <c r="AS9" s="29"/>
      <c r="AT9" s="37">
        <f t="shared" si="14"/>
        <v>1742</v>
      </c>
      <c r="AU9" s="36">
        <f t="shared" si="15"/>
        <v>0</v>
      </c>
      <c r="AV9" s="37">
        <v>3182</v>
      </c>
      <c r="AW9" s="158"/>
    </row>
    <row r="10" spans="1:49" ht="13.5" customHeight="1" x14ac:dyDescent="0.25">
      <c r="A10" s="5" t="s">
        <v>4</v>
      </c>
      <c r="B10" s="187">
        <v>587</v>
      </c>
      <c r="C10" s="163">
        <f t="shared" si="0"/>
        <v>26.453357368183866</v>
      </c>
      <c r="D10" s="148"/>
      <c r="E10" s="163" t="e">
        <f t="shared" si="1"/>
        <v>#DIV/0!</v>
      </c>
      <c r="F10" s="49">
        <v>313</v>
      </c>
      <c r="G10" s="48">
        <f t="shared" si="2"/>
        <v>14.105452906714735</v>
      </c>
      <c r="H10" s="49"/>
      <c r="I10" s="48" t="e">
        <f t="shared" si="3"/>
        <v>#DIV/0!</v>
      </c>
      <c r="J10" s="60">
        <v>376</v>
      </c>
      <c r="K10" s="59">
        <f t="shared" si="4"/>
        <v>16.944569625957641</v>
      </c>
      <c r="L10" s="60"/>
      <c r="M10" s="59"/>
      <c r="N10" s="72">
        <v>400</v>
      </c>
      <c r="O10" s="70">
        <f t="shared" si="5"/>
        <v>18.026137899954936</v>
      </c>
      <c r="P10" s="73"/>
      <c r="Q10" s="70"/>
      <c r="R10" s="123">
        <v>40</v>
      </c>
      <c r="S10" s="164">
        <f t="shared" si="6"/>
        <v>1.8026137899954935</v>
      </c>
      <c r="T10" s="128"/>
      <c r="U10" s="164"/>
      <c r="V10" s="86">
        <v>73</v>
      </c>
      <c r="W10" s="84">
        <f t="shared" si="7"/>
        <v>3.2897701667417754</v>
      </c>
      <c r="X10" s="87"/>
      <c r="Y10" s="84"/>
      <c r="Z10" s="100">
        <v>95</v>
      </c>
      <c r="AA10" s="98">
        <f t="shared" si="16"/>
        <v>4.2812077512392976</v>
      </c>
      <c r="AB10" s="101"/>
      <c r="AC10" s="98"/>
      <c r="AD10" s="136">
        <v>141</v>
      </c>
      <c r="AE10" s="165">
        <f t="shared" si="8"/>
        <v>6.3542136097341144</v>
      </c>
      <c r="AF10" s="141"/>
      <c r="AG10" s="165"/>
      <c r="AH10" s="113">
        <v>194</v>
      </c>
      <c r="AI10" s="112">
        <f t="shared" si="9"/>
        <v>8.7426768814781433</v>
      </c>
      <c r="AJ10" s="113"/>
      <c r="AK10" s="112"/>
      <c r="AL10" s="8"/>
      <c r="AM10" s="7">
        <f t="shared" si="10"/>
        <v>0</v>
      </c>
      <c r="AN10" s="8"/>
      <c r="AO10" s="7" t="e">
        <f t="shared" si="11"/>
        <v>#DIV/0!</v>
      </c>
      <c r="AP10" s="250">
        <f t="shared" si="12"/>
        <v>0.65325895478567231</v>
      </c>
      <c r="AQ10" s="167" t="e">
        <f t="shared" si="13"/>
        <v>#DIV/0!</v>
      </c>
      <c r="AR10" s="23">
        <v>2225</v>
      </c>
      <c r="AS10" s="29"/>
      <c r="AT10" s="37">
        <f t="shared" si="14"/>
        <v>2219</v>
      </c>
      <c r="AU10" s="36">
        <f t="shared" si="15"/>
        <v>0</v>
      </c>
      <c r="AV10" s="37">
        <v>3406</v>
      </c>
      <c r="AW10" s="158"/>
    </row>
    <row r="11" spans="1:49" ht="13.5" customHeight="1" x14ac:dyDescent="0.25">
      <c r="A11" s="5" t="s">
        <v>9</v>
      </c>
      <c r="B11" s="187">
        <v>509</v>
      </c>
      <c r="C11" s="163">
        <f t="shared" si="0"/>
        <v>28.986332574031891</v>
      </c>
      <c r="D11" s="148"/>
      <c r="E11" s="163" t="e">
        <f t="shared" si="1"/>
        <v>#DIV/0!</v>
      </c>
      <c r="F11" s="49">
        <v>194</v>
      </c>
      <c r="G11" s="48">
        <f t="shared" si="2"/>
        <v>11.047835990888382</v>
      </c>
      <c r="H11" s="49"/>
      <c r="I11" s="48" t="e">
        <f t="shared" si="3"/>
        <v>#DIV/0!</v>
      </c>
      <c r="J11" s="60">
        <v>336</v>
      </c>
      <c r="K11" s="59">
        <f t="shared" si="4"/>
        <v>19.134396355353076</v>
      </c>
      <c r="L11" s="60"/>
      <c r="M11" s="59"/>
      <c r="N11" s="72">
        <v>326</v>
      </c>
      <c r="O11" s="70">
        <f t="shared" si="5"/>
        <v>18.56492027334852</v>
      </c>
      <c r="P11" s="73"/>
      <c r="Q11" s="70"/>
      <c r="R11" s="123">
        <v>24</v>
      </c>
      <c r="S11" s="164">
        <f t="shared" si="6"/>
        <v>1.3667425968109339</v>
      </c>
      <c r="T11" s="128"/>
      <c r="U11" s="164"/>
      <c r="V11" s="86">
        <v>48</v>
      </c>
      <c r="W11" s="84">
        <f t="shared" si="7"/>
        <v>2.7334851936218678</v>
      </c>
      <c r="X11" s="87"/>
      <c r="Y11" s="84"/>
      <c r="Z11" s="100">
        <v>60</v>
      </c>
      <c r="AA11" s="98">
        <f t="shared" si="16"/>
        <v>3.416856492027335</v>
      </c>
      <c r="AB11" s="101"/>
      <c r="AC11" s="98"/>
      <c r="AD11" s="136">
        <v>129</v>
      </c>
      <c r="AE11" s="165">
        <f t="shared" si="8"/>
        <v>7.3462414578587696</v>
      </c>
      <c r="AF11" s="141"/>
      <c r="AG11" s="165"/>
      <c r="AH11" s="113">
        <v>130</v>
      </c>
      <c r="AI11" s="112">
        <f t="shared" si="9"/>
        <v>7.403189066059225</v>
      </c>
      <c r="AJ11" s="113"/>
      <c r="AK11" s="112"/>
      <c r="AL11" s="8"/>
      <c r="AM11" s="7">
        <f t="shared" si="10"/>
        <v>0</v>
      </c>
      <c r="AN11" s="8"/>
      <c r="AO11" s="7" t="e">
        <f t="shared" si="11"/>
        <v>#DIV/0!</v>
      </c>
      <c r="AP11" s="250">
        <f t="shared" si="12"/>
        <v>0.56583172768143863</v>
      </c>
      <c r="AQ11" s="167" t="e">
        <f t="shared" si="13"/>
        <v>#DIV/0!</v>
      </c>
      <c r="AR11" s="23">
        <v>1762</v>
      </c>
      <c r="AS11" s="29"/>
      <c r="AT11" s="37">
        <f t="shared" si="14"/>
        <v>1756</v>
      </c>
      <c r="AU11" s="36">
        <f t="shared" si="15"/>
        <v>0</v>
      </c>
      <c r="AV11" s="37">
        <v>3114</v>
      </c>
      <c r="AW11" s="158"/>
    </row>
    <row r="12" spans="1:49" ht="13.5" customHeight="1" x14ac:dyDescent="0.25">
      <c r="A12" s="5" t="s">
        <v>17</v>
      </c>
      <c r="B12" s="187">
        <v>309</v>
      </c>
      <c r="C12" s="163">
        <f t="shared" si="0"/>
        <v>32.020725388601036</v>
      </c>
      <c r="D12" s="148"/>
      <c r="E12" s="163" t="e">
        <f t="shared" si="1"/>
        <v>#DIV/0!</v>
      </c>
      <c r="F12" s="49">
        <v>109</v>
      </c>
      <c r="G12" s="48">
        <f t="shared" si="2"/>
        <v>11.295336787564766</v>
      </c>
      <c r="H12" s="49"/>
      <c r="I12" s="48" t="e">
        <f t="shared" si="3"/>
        <v>#DIV/0!</v>
      </c>
      <c r="J12" s="60">
        <v>184</v>
      </c>
      <c r="K12" s="59">
        <f t="shared" si="4"/>
        <v>19.067357512953368</v>
      </c>
      <c r="L12" s="60"/>
      <c r="M12" s="59"/>
      <c r="N12" s="72">
        <v>177</v>
      </c>
      <c r="O12" s="70">
        <f t="shared" si="5"/>
        <v>18.341968911917096</v>
      </c>
      <c r="P12" s="73"/>
      <c r="Q12" s="70"/>
      <c r="R12" s="123">
        <v>25</v>
      </c>
      <c r="S12" s="164">
        <f t="shared" si="6"/>
        <v>2.5906735751295336</v>
      </c>
      <c r="T12" s="128"/>
      <c r="U12" s="164"/>
      <c r="V12" s="86">
        <v>36</v>
      </c>
      <c r="W12" s="84">
        <f t="shared" si="7"/>
        <v>3.730569948186528</v>
      </c>
      <c r="X12" s="87"/>
      <c r="Y12" s="84"/>
      <c r="Z12" s="100">
        <v>44</v>
      </c>
      <c r="AA12" s="98">
        <f t="shared" si="16"/>
        <v>4.5595854922279795</v>
      </c>
      <c r="AB12" s="101"/>
      <c r="AC12" s="98"/>
      <c r="AD12" s="136">
        <v>34</v>
      </c>
      <c r="AE12" s="165">
        <f t="shared" si="8"/>
        <v>3.5233160621761654</v>
      </c>
      <c r="AF12" s="141"/>
      <c r="AG12" s="165"/>
      <c r="AH12" s="113">
        <v>47</v>
      </c>
      <c r="AI12" s="112">
        <f t="shared" si="9"/>
        <v>4.8704663212435229</v>
      </c>
      <c r="AJ12" s="113"/>
      <c r="AK12" s="112"/>
      <c r="AL12" s="8"/>
      <c r="AM12" s="7">
        <f t="shared" si="10"/>
        <v>0</v>
      </c>
      <c r="AN12" s="8"/>
      <c r="AO12" s="7" t="e">
        <f t="shared" si="11"/>
        <v>#DIV/0!</v>
      </c>
      <c r="AP12" s="250">
        <f t="shared" si="12"/>
        <v>0.59209726443768995</v>
      </c>
      <c r="AQ12" s="167" t="e">
        <f t="shared" si="13"/>
        <v>#DIV/0!</v>
      </c>
      <c r="AR12" s="23">
        <v>974</v>
      </c>
      <c r="AS12" s="29"/>
      <c r="AT12" s="37">
        <f t="shared" si="14"/>
        <v>965</v>
      </c>
      <c r="AU12" s="36">
        <f t="shared" si="15"/>
        <v>0</v>
      </c>
      <c r="AV12" s="37">
        <v>1645</v>
      </c>
      <c r="AW12" s="158"/>
    </row>
    <row r="13" spans="1:49" ht="13.5" customHeight="1" x14ac:dyDescent="0.25">
      <c r="A13" s="5" t="s">
        <v>1</v>
      </c>
      <c r="B13" s="187">
        <v>239</v>
      </c>
      <c r="C13" s="163">
        <f t="shared" si="0"/>
        <v>28.38479809976247</v>
      </c>
      <c r="D13" s="148"/>
      <c r="E13" s="163" t="e">
        <f t="shared" si="1"/>
        <v>#DIV/0!</v>
      </c>
      <c r="F13" s="49">
        <v>101</v>
      </c>
      <c r="G13" s="48">
        <f t="shared" si="2"/>
        <v>11.995249406175772</v>
      </c>
      <c r="H13" s="49"/>
      <c r="I13" s="48" t="e">
        <f t="shared" si="3"/>
        <v>#DIV/0!</v>
      </c>
      <c r="J13" s="60">
        <v>172</v>
      </c>
      <c r="K13" s="59">
        <f t="shared" si="4"/>
        <v>20.427553444180521</v>
      </c>
      <c r="L13" s="60"/>
      <c r="M13" s="59"/>
      <c r="N13" s="72">
        <v>145</v>
      </c>
      <c r="O13" s="70">
        <f t="shared" si="5"/>
        <v>17.220902612826603</v>
      </c>
      <c r="P13" s="73"/>
      <c r="Q13" s="70"/>
      <c r="R13" s="123">
        <v>21</v>
      </c>
      <c r="S13" s="164">
        <f t="shared" si="6"/>
        <v>2.4940617577197148</v>
      </c>
      <c r="T13" s="128"/>
      <c r="U13" s="164"/>
      <c r="V13" s="86">
        <v>28</v>
      </c>
      <c r="W13" s="84">
        <f t="shared" si="7"/>
        <v>3.3254156769596199</v>
      </c>
      <c r="X13" s="87"/>
      <c r="Y13" s="84"/>
      <c r="Z13" s="100">
        <v>28</v>
      </c>
      <c r="AA13" s="98">
        <f t="shared" si="16"/>
        <v>3.3254156769596199</v>
      </c>
      <c r="AB13" s="101"/>
      <c r="AC13" s="98"/>
      <c r="AD13" s="136">
        <v>65</v>
      </c>
      <c r="AE13" s="165">
        <f t="shared" si="8"/>
        <v>7.7197149643705458</v>
      </c>
      <c r="AF13" s="141"/>
      <c r="AG13" s="165"/>
      <c r="AH13" s="113">
        <v>43</v>
      </c>
      <c r="AI13" s="112">
        <f t="shared" si="9"/>
        <v>5.1068883610451303</v>
      </c>
      <c r="AJ13" s="113"/>
      <c r="AK13" s="112"/>
      <c r="AL13" s="8"/>
      <c r="AM13" s="7">
        <f t="shared" si="10"/>
        <v>0</v>
      </c>
      <c r="AN13" s="8"/>
      <c r="AO13" s="7" t="e">
        <f t="shared" si="11"/>
        <v>#DIV/0!</v>
      </c>
      <c r="AP13" s="251">
        <f t="shared" si="12"/>
        <v>0.57588075880758804</v>
      </c>
      <c r="AQ13" s="167" t="e">
        <f t="shared" si="13"/>
        <v>#DIV/0!</v>
      </c>
      <c r="AR13" s="23">
        <v>850</v>
      </c>
      <c r="AS13" s="29"/>
      <c r="AT13" s="37">
        <f t="shared" si="14"/>
        <v>842</v>
      </c>
      <c r="AU13" s="36">
        <f t="shared" si="15"/>
        <v>0</v>
      </c>
      <c r="AV13" s="37">
        <v>1476</v>
      </c>
      <c r="AW13" s="158"/>
    </row>
    <row r="14" spans="1:49" ht="13.5" customHeight="1" x14ac:dyDescent="0.25">
      <c r="A14" s="5" t="s">
        <v>11</v>
      </c>
      <c r="B14" s="187">
        <v>205</v>
      </c>
      <c r="C14" s="163">
        <f t="shared" si="0"/>
        <v>25.371287128712872</v>
      </c>
      <c r="D14" s="148"/>
      <c r="E14" s="163" t="e">
        <f t="shared" si="1"/>
        <v>#DIV/0!</v>
      </c>
      <c r="F14" s="49">
        <v>75</v>
      </c>
      <c r="G14" s="48">
        <f t="shared" si="2"/>
        <v>9.282178217821782</v>
      </c>
      <c r="H14" s="49"/>
      <c r="I14" s="48" t="e">
        <f t="shared" si="3"/>
        <v>#DIV/0!</v>
      </c>
      <c r="J14" s="60">
        <v>154</v>
      </c>
      <c r="K14" s="59">
        <f t="shared" si="4"/>
        <v>19.059405940594061</v>
      </c>
      <c r="L14" s="60"/>
      <c r="M14" s="59"/>
      <c r="N14" s="72">
        <v>160</v>
      </c>
      <c r="O14" s="70">
        <f t="shared" si="5"/>
        <v>19.801980198019802</v>
      </c>
      <c r="P14" s="73"/>
      <c r="Q14" s="70"/>
      <c r="R14" s="123">
        <v>11</v>
      </c>
      <c r="S14" s="164">
        <f t="shared" si="6"/>
        <v>1.3613861386138615</v>
      </c>
      <c r="T14" s="128"/>
      <c r="U14" s="164"/>
      <c r="V14" s="86">
        <v>31</v>
      </c>
      <c r="W14" s="84">
        <f t="shared" si="7"/>
        <v>3.8366336633663365</v>
      </c>
      <c r="X14" s="87"/>
      <c r="Y14" s="84"/>
      <c r="Z14" s="100">
        <v>24</v>
      </c>
      <c r="AA14" s="98">
        <f t="shared" si="16"/>
        <v>2.9702970297029703</v>
      </c>
      <c r="AB14" s="101"/>
      <c r="AC14" s="98"/>
      <c r="AD14" s="136">
        <v>64</v>
      </c>
      <c r="AE14" s="165">
        <f t="shared" si="8"/>
        <v>7.9207920792079207</v>
      </c>
      <c r="AF14" s="141"/>
      <c r="AG14" s="165"/>
      <c r="AH14" s="113">
        <v>84</v>
      </c>
      <c r="AI14" s="112">
        <f t="shared" si="9"/>
        <v>10.396039603960396</v>
      </c>
      <c r="AJ14" s="113"/>
      <c r="AK14" s="112"/>
      <c r="AL14" s="8"/>
      <c r="AM14" s="7">
        <f t="shared" si="10"/>
        <v>0</v>
      </c>
      <c r="AN14" s="8"/>
      <c r="AO14" s="7" t="e">
        <f t="shared" si="11"/>
        <v>#DIV/0!</v>
      </c>
      <c r="AP14" s="250">
        <f t="shared" si="12"/>
        <v>0.573943661971831</v>
      </c>
      <c r="AQ14" s="167" t="e">
        <f t="shared" si="13"/>
        <v>#DIV/0!</v>
      </c>
      <c r="AR14" s="23">
        <v>815</v>
      </c>
      <c r="AS14" s="29"/>
      <c r="AT14" s="37">
        <f t="shared" si="14"/>
        <v>808</v>
      </c>
      <c r="AU14" s="36">
        <f t="shared" si="15"/>
        <v>0</v>
      </c>
      <c r="AV14" s="37">
        <v>1420</v>
      </c>
      <c r="AW14" s="158"/>
    </row>
    <row r="15" spans="1:49" ht="13.5" customHeight="1" x14ac:dyDescent="0.25">
      <c r="A15" s="5" t="s">
        <v>8</v>
      </c>
      <c r="B15" s="187">
        <v>217</v>
      </c>
      <c r="C15" s="163">
        <f t="shared" si="0"/>
        <v>28.477690288713909</v>
      </c>
      <c r="D15" s="148"/>
      <c r="E15" s="163" t="e">
        <f t="shared" si="1"/>
        <v>#DIV/0!</v>
      </c>
      <c r="F15" s="49">
        <v>79</v>
      </c>
      <c r="G15" s="48">
        <f t="shared" si="2"/>
        <v>10.36745406824147</v>
      </c>
      <c r="H15" s="49"/>
      <c r="I15" s="48" t="e">
        <f t="shared" si="3"/>
        <v>#DIV/0!</v>
      </c>
      <c r="J15" s="60">
        <v>147</v>
      </c>
      <c r="K15" s="59">
        <f t="shared" si="4"/>
        <v>19.291338582677163</v>
      </c>
      <c r="L15" s="60"/>
      <c r="M15" s="59"/>
      <c r="N15" s="72">
        <v>139</v>
      </c>
      <c r="O15" s="70">
        <f t="shared" si="5"/>
        <v>18.241469816272964</v>
      </c>
      <c r="P15" s="73"/>
      <c r="Q15" s="70"/>
      <c r="R15" s="123">
        <v>11</v>
      </c>
      <c r="S15" s="164">
        <f t="shared" si="6"/>
        <v>1.4435695538057742</v>
      </c>
      <c r="T15" s="128"/>
      <c r="U15" s="164"/>
      <c r="V15" s="86">
        <v>16</v>
      </c>
      <c r="W15" s="84">
        <f t="shared" si="7"/>
        <v>2.0997375328083989</v>
      </c>
      <c r="X15" s="87"/>
      <c r="Y15" s="84"/>
      <c r="Z15" s="100">
        <v>26</v>
      </c>
      <c r="AA15" s="98">
        <f t="shared" si="16"/>
        <v>3.4120734908136483</v>
      </c>
      <c r="AB15" s="101"/>
      <c r="AC15" s="98"/>
      <c r="AD15" s="136">
        <v>54</v>
      </c>
      <c r="AE15" s="165">
        <f t="shared" si="8"/>
        <v>7.0866141732283463</v>
      </c>
      <c r="AF15" s="141"/>
      <c r="AG15" s="165"/>
      <c r="AH15" s="113">
        <v>73</v>
      </c>
      <c r="AI15" s="112">
        <f t="shared" si="9"/>
        <v>9.5800524934383215</v>
      </c>
      <c r="AJ15" s="113"/>
      <c r="AK15" s="112"/>
      <c r="AL15" s="8"/>
      <c r="AM15" s="7">
        <f t="shared" si="10"/>
        <v>0</v>
      </c>
      <c r="AN15" s="8"/>
      <c r="AO15" s="7" t="e">
        <f t="shared" si="11"/>
        <v>#DIV/0!</v>
      </c>
      <c r="AP15" s="250">
        <f t="shared" si="12"/>
        <v>0.62144597887896025</v>
      </c>
      <c r="AQ15" s="167" t="e">
        <f t="shared" si="13"/>
        <v>#DIV/0!</v>
      </c>
      <c r="AR15" s="23">
        <v>765</v>
      </c>
      <c r="AS15" s="29"/>
      <c r="AT15" s="37">
        <f t="shared" si="14"/>
        <v>762</v>
      </c>
      <c r="AU15" s="36">
        <f t="shared" si="15"/>
        <v>0</v>
      </c>
      <c r="AV15" s="37">
        <v>1231</v>
      </c>
      <c r="AW15" s="158"/>
    </row>
    <row r="16" spans="1:49" ht="13.5" customHeight="1" x14ac:dyDescent="0.25">
      <c r="A16" s="5" t="s">
        <v>5</v>
      </c>
      <c r="B16" s="187">
        <v>190</v>
      </c>
      <c r="C16" s="163">
        <f t="shared" si="0"/>
        <v>30.744336569579289</v>
      </c>
      <c r="D16" s="148"/>
      <c r="E16" s="163" t="e">
        <f t="shared" si="1"/>
        <v>#DIV/0!</v>
      </c>
      <c r="F16" s="49">
        <v>47</v>
      </c>
      <c r="G16" s="48">
        <f t="shared" si="2"/>
        <v>7.6051779935275077</v>
      </c>
      <c r="H16" s="49"/>
      <c r="I16" s="48" t="e">
        <f t="shared" si="3"/>
        <v>#DIV/0!</v>
      </c>
      <c r="J16" s="60">
        <v>138</v>
      </c>
      <c r="K16" s="59">
        <f t="shared" si="4"/>
        <v>22.330097087378643</v>
      </c>
      <c r="L16" s="60"/>
      <c r="M16" s="59"/>
      <c r="N16" s="72">
        <v>96</v>
      </c>
      <c r="O16" s="70">
        <f t="shared" si="5"/>
        <v>15.53398058252427</v>
      </c>
      <c r="P16" s="73"/>
      <c r="Q16" s="70"/>
      <c r="R16" s="123">
        <v>19</v>
      </c>
      <c r="S16" s="164">
        <f t="shared" si="6"/>
        <v>3.0744336569579289</v>
      </c>
      <c r="T16" s="128"/>
      <c r="U16" s="164"/>
      <c r="V16" s="86">
        <v>15</v>
      </c>
      <c r="W16" s="84">
        <f t="shared" si="7"/>
        <v>2.4271844660194173</v>
      </c>
      <c r="X16" s="87"/>
      <c r="Y16" s="84"/>
      <c r="Z16" s="100">
        <v>25</v>
      </c>
      <c r="AA16" s="98">
        <f t="shared" si="16"/>
        <v>4.0453074433656955</v>
      </c>
      <c r="AB16" s="101"/>
      <c r="AC16" s="98"/>
      <c r="AD16" s="136">
        <v>39</v>
      </c>
      <c r="AE16" s="165">
        <f t="shared" si="8"/>
        <v>6.3106796116504853</v>
      </c>
      <c r="AF16" s="141"/>
      <c r="AG16" s="165"/>
      <c r="AH16" s="113">
        <v>49</v>
      </c>
      <c r="AI16" s="112">
        <f t="shared" si="9"/>
        <v>7.9288025889967635</v>
      </c>
      <c r="AJ16" s="113"/>
      <c r="AK16" s="112"/>
      <c r="AL16" s="8"/>
      <c r="AM16" s="7">
        <f t="shared" si="10"/>
        <v>0</v>
      </c>
      <c r="AN16" s="8"/>
      <c r="AO16" s="7" t="e">
        <f t="shared" si="11"/>
        <v>#DIV/0!</v>
      </c>
      <c r="AP16" s="250">
        <f t="shared" si="12"/>
        <v>0.59503342884431709</v>
      </c>
      <c r="AQ16" s="167" t="e">
        <f t="shared" si="13"/>
        <v>#DIV/0!</v>
      </c>
      <c r="AR16" s="23">
        <v>623</v>
      </c>
      <c r="AS16" s="29"/>
      <c r="AT16" s="37">
        <f t="shared" si="14"/>
        <v>618</v>
      </c>
      <c r="AU16" s="36">
        <f t="shared" si="15"/>
        <v>0</v>
      </c>
      <c r="AV16" s="37">
        <v>1047</v>
      </c>
      <c r="AW16" s="158"/>
    </row>
    <row r="17" spans="1:49" ht="13.5" customHeight="1" x14ac:dyDescent="0.25">
      <c r="A17" s="5" t="s">
        <v>18</v>
      </c>
      <c r="B17" s="187">
        <v>163</v>
      </c>
      <c r="C17" s="163">
        <f t="shared" si="0"/>
        <v>25.271317829457363</v>
      </c>
      <c r="D17" s="148"/>
      <c r="E17" s="163" t="e">
        <f t="shared" si="1"/>
        <v>#DIV/0!</v>
      </c>
      <c r="F17" s="49">
        <v>79</v>
      </c>
      <c r="G17" s="48">
        <f t="shared" si="2"/>
        <v>12.248062015503876</v>
      </c>
      <c r="H17" s="49"/>
      <c r="I17" s="48" t="e">
        <f t="shared" si="3"/>
        <v>#DIV/0!</v>
      </c>
      <c r="J17" s="60">
        <v>135</v>
      </c>
      <c r="K17" s="59">
        <f t="shared" si="4"/>
        <v>20.930232558139537</v>
      </c>
      <c r="L17" s="60"/>
      <c r="M17" s="59"/>
      <c r="N17" s="72">
        <v>89</v>
      </c>
      <c r="O17" s="70">
        <f t="shared" si="5"/>
        <v>13.798449612403102</v>
      </c>
      <c r="P17" s="73"/>
      <c r="Q17" s="70"/>
      <c r="R17" s="123">
        <v>6</v>
      </c>
      <c r="S17" s="164">
        <f t="shared" si="6"/>
        <v>0.93023255813953487</v>
      </c>
      <c r="T17" s="128"/>
      <c r="U17" s="164"/>
      <c r="V17" s="86">
        <v>16</v>
      </c>
      <c r="W17" s="84">
        <f t="shared" si="7"/>
        <v>2.4806201550387597</v>
      </c>
      <c r="X17" s="87"/>
      <c r="Y17" s="84"/>
      <c r="Z17" s="100">
        <v>34</v>
      </c>
      <c r="AA17" s="98">
        <f t="shared" si="16"/>
        <v>5.2713178294573639</v>
      </c>
      <c r="AB17" s="101"/>
      <c r="AC17" s="98"/>
      <c r="AD17" s="136">
        <v>35</v>
      </c>
      <c r="AE17" s="165">
        <f t="shared" si="8"/>
        <v>5.4263565891472867</v>
      </c>
      <c r="AF17" s="141"/>
      <c r="AG17" s="165"/>
      <c r="AH17" s="113">
        <v>88</v>
      </c>
      <c r="AI17" s="112">
        <f t="shared" si="9"/>
        <v>13.643410852713178</v>
      </c>
      <c r="AJ17" s="113"/>
      <c r="AK17" s="112"/>
      <c r="AL17" s="8"/>
      <c r="AM17" s="7">
        <f t="shared" si="10"/>
        <v>0</v>
      </c>
      <c r="AN17" s="8"/>
      <c r="AO17" s="7" t="e">
        <f t="shared" si="11"/>
        <v>#DIV/0!</v>
      </c>
      <c r="AP17" s="250">
        <f t="shared" si="12"/>
        <v>0.60167910447761197</v>
      </c>
      <c r="AQ17" s="167" t="e">
        <f t="shared" si="13"/>
        <v>#DIV/0!</v>
      </c>
      <c r="AR17" s="23">
        <v>645</v>
      </c>
      <c r="AS17" s="29"/>
      <c r="AT17" s="37">
        <f t="shared" si="14"/>
        <v>645</v>
      </c>
      <c r="AU17" s="36">
        <f t="shared" si="15"/>
        <v>0</v>
      </c>
      <c r="AV17" s="37">
        <v>1072</v>
      </c>
      <c r="AW17" s="158"/>
    </row>
    <row r="18" spans="1:49" ht="13.5" customHeight="1" x14ac:dyDescent="0.25">
      <c r="A18" s="5" t="s">
        <v>13</v>
      </c>
      <c r="B18" s="187">
        <v>207</v>
      </c>
      <c r="C18" s="163">
        <f t="shared" si="0"/>
        <v>27.094240837696336</v>
      </c>
      <c r="D18" s="148"/>
      <c r="E18" s="163" t="e">
        <f t="shared" si="1"/>
        <v>#DIV/0!</v>
      </c>
      <c r="F18" s="49">
        <v>75</v>
      </c>
      <c r="G18" s="48">
        <f t="shared" si="2"/>
        <v>9.8167539267015709</v>
      </c>
      <c r="H18" s="49"/>
      <c r="I18" s="48" t="e">
        <f t="shared" si="3"/>
        <v>#DIV/0!</v>
      </c>
      <c r="J18" s="60">
        <v>174</v>
      </c>
      <c r="K18" s="59">
        <f t="shared" si="4"/>
        <v>22.774869109947645</v>
      </c>
      <c r="L18" s="60"/>
      <c r="M18" s="59"/>
      <c r="N18" s="72">
        <v>124</v>
      </c>
      <c r="O18" s="70">
        <f t="shared" si="5"/>
        <v>16.230366492146597</v>
      </c>
      <c r="P18" s="73"/>
      <c r="Q18" s="70"/>
      <c r="R18" s="123">
        <v>17</v>
      </c>
      <c r="S18" s="164">
        <f t="shared" si="6"/>
        <v>2.2251308900523559</v>
      </c>
      <c r="T18" s="128"/>
      <c r="U18" s="164"/>
      <c r="V18" s="86">
        <v>13</v>
      </c>
      <c r="W18" s="84">
        <f t="shared" si="7"/>
        <v>1.7015706806282722</v>
      </c>
      <c r="X18" s="87"/>
      <c r="Y18" s="84"/>
      <c r="Z18" s="100">
        <v>28</v>
      </c>
      <c r="AA18" s="98">
        <f t="shared" si="16"/>
        <v>3.664921465968586</v>
      </c>
      <c r="AB18" s="101"/>
      <c r="AC18" s="98"/>
      <c r="AD18" s="136">
        <v>52</v>
      </c>
      <c r="AE18" s="165">
        <f t="shared" si="8"/>
        <v>6.8062827225130889</v>
      </c>
      <c r="AF18" s="141"/>
      <c r="AG18" s="165"/>
      <c r="AH18" s="113">
        <v>74</v>
      </c>
      <c r="AI18" s="112">
        <f t="shared" si="9"/>
        <v>9.6858638743455501</v>
      </c>
      <c r="AJ18" s="113"/>
      <c r="AK18" s="112"/>
      <c r="AL18" s="8"/>
      <c r="AM18" s="7">
        <f t="shared" si="10"/>
        <v>0</v>
      </c>
      <c r="AN18" s="8"/>
      <c r="AO18" s="7" t="e">
        <f t="shared" si="11"/>
        <v>#DIV/0!</v>
      </c>
      <c r="AP18" s="250">
        <f t="shared" si="12"/>
        <v>0.62439024390243902</v>
      </c>
      <c r="AQ18" s="167" t="e">
        <f t="shared" si="13"/>
        <v>#DIV/0!</v>
      </c>
      <c r="AR18" s="23">
        <v>768</v>
      </c>
      <c r="AS18" s="29"/>
      <c r="AT18" s="37">
        <f t="shared" si="14"/>
        <v>764</v>
      </c>
      <c r="AU18" s="36">
        <f t="shared" si="15"/>
        <v>0</v>
      </c>
      <c r="AV18" s="37">
        <v>1230</v>
      </c>
      <c r="AW18" s="158"/>
    </row>
    <row r="19" spans="1:49" ht="13.5" customHeight="1" x14ac:dyDescent="0.25">
      <c r="A19" s="5" t="s">
        <v>20</v>
      </c>
      <c r="B19" s="187">
        <v>194</v>
      </c>
      <c r="C19" s="163">
        <f t="shared" si="0"/>
        <v>30.5993690851735</v>
      </c>
      <c r="D19" s="148"/>
      <c r="E19" s="163" t="e">
        <f t="shared" si="1"/>
        <v>#DIV/0!</v>
      </c>
      <c r="F19" s="49">
        <v>87</v>
      </c>
      <c r="G19" s="48">
        <f t="shared" si="2"/>
        <v>13.722397476340694</v>
      </c>
      <c r="H19" s="49"/>
      <c r="I19" s="48" t="e">
        <f t="shared" si="3"/>
        <v>#DIV/0!</v>
      </c>
      <c r="J19" s="60">
        <v>122</v>
      </c>
      <c r="K19" s="59">
        <f t="shared" si="4"/>
        <v>19.242902208201894</v>
      </c>
      <c r="L19" s="60"/>
      <c r="M19" s="59"/>
      <c r="N19" s="72">
        <v>105</v>
      </c>
      <c r="O19" s="70">
        <f t="shared" si="5"/>
        <v>16.561514195583594</v>
      </c>
      <c r="P19" s="73"/>
      <c r="Q19" s="70"/>
      <c r="R19" s="123">
        <v>15</v>
      </c>
      <c r="S19" s="164">
        <f t="shared" si="6"/>
        <v>2.3659305993690851</v>
      </c>
      <c r="T19" s="128"/>
      <c r="U19" s="164"/>
      <c r="V19" s="86">
        <v>19</v>
      </c>
      <c r="W19" s="84">
        <f t="shared" si="7"/>
        <v>2.9968454258675079</v>
      </c>
      <c r="X19" s="87"/>
      <c r="Y19" s="84"/>
      <c r="Z19" s="100">
        <v>18</v>
      </c>
      <c r="AA19" s="98">
        <f t="shared" si="16"/>
        <v>2.8391167192429023</v>
      </c>
      <c r="AB19" s="101"/>
      <c r="AC19" s="98"/>
      <c r="AD19" s="136">
        <v>41</v>
      </c>
      <c r="AE19" s="165">
        <f t="shared" si="8"/>
        <v>6.4668769716088326</v>
      </c>
      <c r="AF19" s="141"/>
      <c r="AG19" s="165"/>
      <c r="AH19" s="113">
        <v>33</v>
      </c>
      <c r="AI19" s="112">
        <f t="shared" si="9"/>
        <v>5.2050473186119879</v>
      </c>
      <c r="AJ19" s="113"/>
      <c r="AK19" s="112"/>
      <c r="AL19" s="8"/>
      <c r="AM19" s="7">
        <f t="shared" si="10"/>
        <v>0</v>
      </c>
      <c r="AN19" s="8"/>
      <c r="AO19" s="7" t="e">
        <f t="shared" si="11"/>
        <v>#DIV/0!</v>
      </c>
      <c r="AP19" s="250">
        <f t="shared" si="12"/>
        <v>0.63927855711422843</v>
      </c>
      <c r="AQ19" s="167" t="e">
        <f t="shared" si="13"/>
        <v>#DIV/0!</v>
      </c>
      <c r="AR19" s="23">
        <v>638</v>
      </c>
      <c r="AS19" s="29"/>
      <c r="AT19" s="37">
        <f t="shared" si="14"/>
        <v>634</v>
      </c>
      <c r="AU19" s="36">
        <f t="shared" si="15"/>
        <v>0</v>
      </c>
      <c r="AV19" s="37">
        <v>998</v>
      </c>
      <c r="AW19" s="158"/>
    </row>
    <row r="20" spans="1:49" ht="13.5" customHeight="1" x14ac:dyDescent="0.25">
      <c r="A20" s="5" t="s">
        <v>14</v>
      </c>
      <c r="B20" s="187">
        <v>151</v>
      </c>
      <c r="C20" s="163">
        <f t="shared" si="0"/>
        <v>30.5668016194332</v>
      </c>
      <c r="D20" s="148"/>
      <c r="E20" s="163" t="e">
        <f t="shared" si="1"/>
        <v>#DIV/0!</v>
      </c>
      <c r="F20" s="49">
        <v>77</v>
      </c>
      <c r="G20" s="48">
        <f t="shared" si="2"/>
        <v>15.587044534412955</v>
      </c>
      <c r="H20" s="49"/>
      <c r="I20" s="48" t="e">
        <f t="shared" si="3"/>
        <v>#DIV/0!</v>
      </c>
      <c r="J20" s="60">
        <v>81</v>
      </c>
      <c r="K20" s="59">
        <f t="shared" si="4"/>
        <v>16.396761133603238</v>
      </c>
      <c r="L20" s="60"/>
      <c r="M20" s="59"/>
      <c r="N20" s="72">
        <v>89</v>
      </c>
      <c r="O20" s="70">
        <f t="shared" si="5"/>
        <v>18.016194331983808</v>
      </c>
      <c r="P20" s="73"/>
      <c r="Q20" s="70"/>
      <c r="R20" s="123">
        <v>6</v>
      </c>
      <c r="S20" s="164">
        <f t="shared" si="6"/>
        <v>1.214574898785425</v>
      </c>
      <c r="T20" s="128"/>
      <c r="U20" s="164"/>
      <c r="V20" s="86">
        <v>11</v>
      </c>
      <c r="W20" s="84">
        <f t="shared" si="7"/>
        <v>2.2267206477732793</v>
      </c>
      <c r="X20" s="87"/>
      <c r="Y20" s="84"/>
      <c r="Z20" s="100">
        <v>9</v>
      </c>
      <c r="AA20" s="98">
        <f t="shared" si="16"/>
        <v>1.8218623481781375</v>
      </c>
      <c r="AB20" s="101"/>
      <c r="AC20" s="98"/>
      <c r="AD20" s="136">
        <v>39</v>
      </c>
      <c r="AE20" s="165">
        <f t="shared" si="8"/>
        <v>7.8947368421052628</v>
      </c>
      <c r="AF20" s="141"/>
      <c r="AG20" s="165"/>
      <c r="AH20" s="113">
        <v>31</v>
      </c>
      <c r="AI20" s="112">
        <f t="shared" si="9"/>
        <v>6.2753036437246958</v>
      </c>
      <c r="AJ20" s="113"/>
      <c r="AK20" s="112"/>
      <c r="AL20" s="8"/>
      <c r="AM20" s="7">
        <f t="shared" si="10"/>
        <v>0</v>
      </c>
      <c r="AN20" s="8"/>
      <c r="AO20" s="7" t="e">
        <f t="shared" si="11"/>
        <v>#DIV/0!</v>
      </c>
      <c r="AP20" s="250">
        <f t="shared" si="12"/>
        <v>0.63117870722433456</v>
      </c>
      <c r="AQ20" s="167" t="e">
        <f t="shared" si="13"/>
        <v>#DIV/0!</v>
      </c>
      <c r="AR20" s="23">
        <v>498</v>
      </c>
      <c r="AS20" s="29"/>
      <c r="AT20" s="37">
        <f t="shared" si="14"/>
        <v>494</v>
      </c>
      <c r="AU20" s="36">
        <f t="shared" si="15"/>
        <v>0</v>
      </c>
      <c r="AV20" s="37">
        <v>789</v>
      </c>
      <c r="AW20" s="158"/>
    </row>
    <row r="21" spans="1:49" ht="13.5" customHeight="1" x14ac:dyDescent="0.25">
      <c r="A21" s="5" t="s">
        <v>21</v>
      </c>
      <c r="B21" s="187">
        <v>92</v>
      </c>
      <c r="C21" s="163">
        <f t="shared" si="0"/>
        <v>29.677419354838708</v>
      </c>
      <c r="D21" s="148"/>
      <c r="E21" s="163" t="e">
        <f t="shared" si="1"/>
        <v>#DIV/0!</v>
      </c>
      <c r="F21" s="49">
        <v>44</v>
      </c>
      <c r="G21" s="48">
        <f t="shared" si="2"/>
        <v>14.193548387096774</v>
      </c>
      <c r="H21" s="49"/>
      <c r="I21" s="48" t="e">
        <f t="shared" si="3"/>
        <v>#DIV/0!</v>
      </c>
      <c r="J21" s="60">
        <v>8</v>
      </c>
      <c r="K21" s="59">
        <f t="shared" si="4"/>
        <v>2.5806451612903225</v>
      </c>
      <c r="L21" s="60"/>
      <c r="M21" s="59"/>
      <c r="N21" s="72">
        <v>58</v>
      </c>
      <c r="O21" s="70">
        <f t="shared" si="5"/>
        <v>18.70967741935484</v>
      </c>
      <c r="P21" s="73"/>
      <c r="Q21" s="70"/>
      <c r="R21" s="123">
        <v>6</v>
      </c>
      <c r="S21" s="164">
        <f t="shared" si="6"/>
        <v>1.935483870967742</v>
      </c>
      <c r="T21" s="128"/>
      <c r="U21" s="164"/>
      <c r="V21" s="86">
        <v>5</v>
      </c>
      <c r="W21" s="84">
        <f t="shared" si="7"/>
        <v>1.6129032258064515</v>
      </c>
      <c r="X21" s="87"/>
      <c r="Y21" s="84"/>
      <c r="Z21" s="100">
        <v>8</v>
      </c>
      <c r="AA21" s="98">
        <f t="shared" si="16"/>
        <v>2.5806451612903225</v>
      </c>
      <c r="AB21" s="101"/>
      <c r="AC21" s="98"/>
      <c r="AD21" s="136">
        <v>35</v>
      </c>
      <c r="AE21" s="165">
        <f t="shared" si="8"/>
        <v>11.29032258064516</v>
      </c>
      <c r="AF21" s="141"/>
      <c r="AG21" s="165"/>
      <c r="AH21" s="113">
        <v>54</v>
      </c>
      <c r="AI21" s="112">
        <f t="shared" si="9"/>
        <v>17.419354838709676</v>
      </c>
      <c r="AJ21" s="113"/>
      <c r="AK21" s="112"/>
      <c r="AL21" s="8"/>
      <c r="AM21" s="7">
        <f t="shared" si="10"/>
        <v>0</v>
      </c>
      <c r="AN21" s="8"/>
      <c r="AO21" s="7" t="e">
        <f t="shared" si="11"/>
        <v>#DIV/0!</v>
      </c>
      <c r="AP21" s="250">
        <f t="shared" si="12"/>
        <v>0.56304985337243407</v>
      </c>
      <c r="AQ21" s="167" t="e">
        <f t="shared" si="13"/>
        <v>#DIV/0!</v>
      </c>
      <c r="AR21" s="23">
        <v>384</v>
      </c>
      <c r="AS21" s="29"/>
      <c r="AT21" s="37">
        <f t="shared" si="14"/>
        <v>310</v>
      </c>
      <c r="AU21" s="36">
        <f t="shared" si="15"/>
        <v>0</v>
      </c>
      <c r="AV21" s="37">
        <v>682</v>
      </c>
      <c r="AW21" s="158"/>
    </row>
    <row r="22" spans="1:49" ht="13.5" customHeight="1" x14ac:dyDescent="0.25">
      <c r="A22" s="5" t="s">
        <v>16</v>
      </c>
      <c r="B22" s="189">
        <v>132</v>
      </c>
      <c r="C22" s="163">
        <f t="shared" si="0"/>
        <v>27.160493827160494</v>
      </c>
      <c r="D22" s="148"/>
      <c r="E22" s="163" t="e">
        <f t="shared" si="1"/>
        <v>#DIV/0!</v>
      </c>
      <c r="F22" s="49">
        <v>40</v>
      </c>
      <c r="G22" s="48">
        <f t="shared" si="2"/>
        <v>8.2304526748971192</v>
      </c>
      <c r="H22" s="49"/>
      <c r="I22" s="48" t="e">
        <f t="shared" si="3"/>
        <v>#DIV/0!</v>
      </c>
      <c r="J22" s="60">
        <v>112</v>
      </c>
      <c r="K22" s="59">
        <f t="shared" si="4"/>
        <v>23.045267489711936</v>
      </c>
      <c r="L22" s="60"/>
      <c r="M22" s="59"/>
      <c r="N22" s="72">
        <v>84</v>
      </c>
      <c r="O22" s="70">
        <f t="shared" si="5"/>
        <v>17.283950617283949</v>
      </c>
      <c r="P22" s="73"/>
      <c r="Q22" s="70"/>
      <c r="R22" s="123">
        <v>5</v>
      </c>
      <c r="S22" s="164">
        <f t="shared" si="6"/>
        <v>1.0288065843621399</v>
      </c>
      <c r="T22" s="128"/>
      <c r="U22" s="164"/>
      <c r="V22" s="86">
        <v>11</v>
      </c>
      <c r="W22" s="84">
        <f t="shared" si="7"/>
        <v>2.263374485596708</v>
      </c>
      <c r="X22" s="87"/>
      <c r="Y22" s="84"/>
      <c r="Z22" s="100">
        <v>16</v>
      </c>
      <c r="AA22" s="98">
        <f t="shared" si="16"/>
        <v>3.2921810699588478</v>
      </c>
      <c r="AB22" s="101"/>
      <c r="AC22" s="98"/>
      <c r="AD22" s="136">
        <v>49</v>
      </c>
      <c r="AE22" s="165">
        <f t="shared" si="8"/>
        <v>10.08230452674897</v>
      </c>
      <c r="AF22" s="141"/>
      <c r="AG22" s="165"/>
      <c r="AH22" s="113">
        <v>37</v>
      </c>
      <c r="AI22" s="112">
        <f t="shared" si="9"/>
        <v>7.6131687242798352</v>
      </c>
      <c r="AJ22" s="113"/>
      <c r="AK22" s="112"/>
      <c r="AL22" s="8"/>
      <c r="AM22" s="7">
        <f t="shared" si="10"/>
        <v>0</v>
      </c>
      <c r="AN22" s="8"/>
      <c r="AO22" s="7" t="e">
        <f t="shared" si="11"/>
        <v>#DIV/0!</v>
      </c>
      <c r="AP22" s="250">
        <f t="shared" si="12"/>
        <v>0.67683772538141473</v>
      </c>
      <c r="AQ22" s="167" t="e">
        <f t="shared" si="13"/>
        <v>#DIV/0!</v>
      </c>
      <c r="AR22" s="23">
        <v>488</v>
      </c>
      <c r="AS22" s="29"/>
      <c r="AT22" s="37">
        <f t="shared" si="14"/>
        <v>486</v>
      </c>
      <c r="AU22" s="36">
        <f t="shared" si="15"/>
        <v>0</v>
      </c>
      <c r="AV22" s="37">
        <v>721</v>
      </c>
      <c r="AW22" s="158"/>
    </row>
    <row r="23" spans="1:49" ht="13.5" customHeight="1" x14ac:dyDescent="0.25">
      <c r="A23" s="5" t="s">
        <v>6</v>
      </c>
      <c r="B23" s="187">
        <v>112</v>
      </c>
      <c r="C23" s="163">
        <f t="shared" si="0"/>
        <v>29.551451187335093</v>
      </c>
      <c r="D23" s="148"/>
      <c r="E23" s="163" t="e">
        <f t="shared" si="1"/>
        <v>#DIV/0!</v>
      </c>
      <c r="F23" s="49">
        <v>76</v>
      </c>
      <c r="G23" s="48">
        <f t="shared" si="2"/>
        <v>20.052770448548813</v>
      </c>
      <c r="H23" s="49"/>
      <c r="I23" s="48" t="e">
        <f t="shared" si="3"/>
        <v>#DIV/0!</v>
      </c>
      <c r="J23" s="60">
        <v>61</v>
      </c>
      <c r="K23" s="59">
        <f t="shared" si="4"/>
        <v>16.094986807387862</v>
      </c>
      <c r="L23" s="60"/>
      <c r="M23" s="59"/>
      <c r="N23" s="72">
        <v>47</v>
      </c>
      <c r="O23" s="70">
        <f t="shared" si="5"/>
        <v>12.401055408970976</v>
      </c>
      <c r="P23" s="73"/>
      <c r="Q23" s="70"/>
      <c r="R23" s="123">
        <v>9</v>
      </c>
      <c r="S23" s="164">
        <f t="shared" si="6"/>
        <v>2.3746701846965697</v>
      </c>
      <c r="T23" s="128"/>
      <c r="U23" s="164"/>
      <c r="V23" s="86">
        <v>8</v>
      </c>
      <c r="W23" s="84">
        <f t="shared" si="7"/>
        <v>2.1108179419525066</v>
      </c>
      <c r="X23" s="87"/>
      <c r="Y23" s="84"/>
      <c r="Z23" s="100">
        <v>10</v>
      </c>
      <c r="AA23" s="98">
        <f t="shared" si="16"/>
        <v>2.6385224274406331</v>
      </c>
      <c r="AB23" s="101"/>
      <c r="AC23" s="98"/>
      <c r="AD23" s="136">
        <v>24</v>
      </c>
      <c r="AE23" s="165">
        <f t="shared" si="8"/>
        <v>6.3324538258575203</v>
      </c>
      <c r="AF23" s="141"/>
      <c r="AG23" s="165"/>
      <c r="AH23" s="113">
        <v>32</v>
      </c>
      <c r="AI23" s="112">
        <f t="shared" si="9"/>
        <v>8.4432717678100264</v>
      </c>
      <c r="AJ23" s="113"/>
      <c r="AK23" s="112"/>
      <c r="AL23" s="8"/>
      <c r="AM23" s="7">
        <f t="shared" si="10"/>
        <v>0</v>
      </c>
      <c r="AN23" s="8"/>
      <c r="AO23" s="7" t="e">
        <f t="shared" si="11"/>
        <v>#DIV/0!</v>
      </c>
      <c r="AP23" s="250">
        <f t="shared" si="12"/>
        <v>0.66095890410958902</v>
      </c>
      <c r="AQ23" s="167" t="e">
        <f t="shared" si="13"/>
        <v>#DIV/0!</v>
      </c>
      <c r="AR23" s="23">
        <v>386</v>
      </c>
      <c r="AS23" s="29"/>
      <c r="AT23" s="37">
        <f t="shared" si="14"/>
        <v>379</v>
      </c>
      <c r="AU23" s="36">
        <f t="shared" si="15"/>
        <v>0</v>
      </c>
      <c r="AV23" s="37">
        <v>584</v>
      </c>
      <c r="AW23" s="158"/>
    </row>
    <row r="24" spans="1:49" ht="13.5" customHeight="1" x14ac:dyDescent="0.25">
      <c r="A24" s="5" t="s">
        <v>15</v>
      </c>
      <c r="B24" s="187">
        <v>71</v>
      </c>
      <c r="C24" s="163">
        <f t="shared" si="0"/>
        <v>28.286852589641438</v>
      </c>
      <c r="D24" s="148"/>
      <c r="E24" s="163" t="e">
        <f t="shared" si="1"/>
        <v>#DIV/0!</v>
      </c>
      <c r="F24" s="49">
        <v>34</v>
      </c>
      <c r="G24" s="48">
        <f t="shared" si="2"/>
        <v>13.545816733067728</v>
      </c>
      <c r="H24" s="49"/>
      <c r="I24" s="48" t="e">
        <f t="shared" si="3"/>
        <v>#DIV/0!</v>
      </c>
      <c r="J24" s="60">
        <v>38</v>
      </c>
      <c r="K24" s="59">
        <f t="shared" si="4"/>
        <v>15.139442231075698</v>
      </c>
      <c r="L24" s="60"/>
      <c r="M24" s="59"/>
      <c r="N24" s="72">
        <v>63</v>
      </c>
      <c r="O24" s="70">
        <f t="shared" si="5"/>
        <v>25.099601593625497</v>
      </c>
      <c r="P24" s="73"/>
      <c r="Q24" s="70"/>
      <c r="R24" s="123">
        <v>5</v>
      </c>
      <c r="S24" s="164">
        <f t="shared" si="6"/>
        <v>1.9920318725099602</v>
      </c>
      <c r="T24" s="128"/>
      <c r="U24" s="164"/>
      <c r="V24" s="86">
        <v>4</v>
      </c>
      <c r="W24" s="84">
        <f t="shared" si="7"/>
        <v>1.593625498007968</v>
      </c>
      <c r="X24" s="87"/>
      <c r="Y24" s="84"/>
      <c r="Z24" s="100">
        <v>10</v>
      </c>
      <c r="AA24" s="98">
        <f t="shared" si="16"/>
        <v>3.9840637450199203</v>
      </c>
      <c r="AB24" s="101"/>
      <c r="AC24" s="98"/>
      <c r="AD24" s="136">
        <v>16</v>
      </c>
      <c r="AE24" s="165">
        <f t="shared" si="8"/>
        <v>6.3745019920318722</v>
      </c>
      <c r="AF24" s="141"/>
      <c r="AG24" s="165"/>
      <c r="AH24" s="113">
        <v>10</v>
      </c>
      <c r="AI24" s="112">
        <f t="shared" si="9"/>
        <v>3.9840637450199203</v>
      </c>
      <c r="AJ24" s="113"/>
      <c r="AK24" s="112"/>
      <c r="AL24" s="8"/>
      <c r="AM24" s="7">
        <f t="shared" si="10"/>
        <v>0</v>
      </c>
      <c r="AN24" s="8"/>
      <c r="AO24" s="7" t="e">
        <f t="shared" si="11"/>
        <v>#DIV/0!</v>
      </c>
      <c r="AP24" s="250">
        <f t="shared" si="12"/>
        <v>0.58782201405152223</v>
      </c>
      <c r="AQ24" s="167" t="e">
        <f t="shared" si="13"/>
        <v>#DIV/0!</v>
      </c>
      <c r="AR24" s="23">
        <v>251</v>
      </c>
      <c r="AS24" s="29"/>
      <c r="AT24" s="37">
        <f t="shared" si="14"/>
        <v>251</v>
      </c>
      <c r="AU24" s="36">
        <f t="shared" si="15"/>
        <v>0</v>
      </c>
      <c r="AV24" s="37">
        <v>427</v>
      </c>
      <c r="AW24" s="158"/>
    </row>
    <row r="25" spans="1:49" ht="13.5" customHeight="1" x14ac:dyDescent="0.25">
      <c r="A25" s="5" t="s">
        <v>24</v>
      </c>
      <c r="B25" s="148">
        <v>34</v>
      </c>
      <c r="C25" s="163">
        <f t="shared" si="0"/>
        <v>23.776223776223777</v>
      </c>
      <c r="D25" s="148"/>
      <c r="E25" s="163" t="e">
        <f t="shared" si="1"/>
        <v>#DIV/0!</v>
      </c>
      <c r="F25" s="49">
        <v>13</v>
      </c>
      <c r="G25" s="48">
        <f t="shared" si="2"/>
        <v>9.0909090909090917</v>
      </c>
      <c r="H25" s="49"/>
      <c r="I25" s="48" t="e">
        <f t="shared" si="3"/>
        <v>#DIV/0!</v>
      </c>
      <c r="J25" s="187">
        <v>39</v>
      </c>
      <c r="K25" s="59">
        <f t="shared" si="4"/>
        <v>27.27272727272727</v>
      </c>
      <c r="L25" s="60"/>
      <c r="M25" s="59"/>
      <c r="N25" s="72">
        <v>19</v>
      </c>
      <c r="O25" s="70">
        <f t="shared" si="5"/>
        <v>13.286713286713287</v>
      </c>
      <c r="P25" s="73"/>
      <c r="Q25" s="70"/>
      <c r="R25" s="123"/>
      <c r="S25" s="164">
        <f t="shared" si="6"/>
        <v>0</v>
      </c>
      <c r="T25" s="128"/>
      <c r="U25" s="164"/>
      <c r="V25" s="86">
        <v>7</v>
      </c>
      <c r="W25" s="84">
        <f t="shared" si="7"/>
        <v>4.895104895104895</v>
      </c>
      <c r="X25" s="87"/>
      <c r="Y25" s="84"/>
      <c r="Z25" s="100">
        <v>1</v>
      </c>
      <c r="AA25" s="98">
        <f t="shared" si="16"/>
        <v>0.69930069930069927</v>
      </c>
      <c r="AB25" s="101"/>
      <c r="AC25" s="98"/>
      <c r="AD25" s="136">
        <v>8</v>
      </c>
      <c r="AE25" s="165">
        <f t="shared" si="8"/>
        <v>5.5944055944055942</v>
      </c>
      <c r="AF25" s="141"/>
      <c r="AG25" s="165"/>
      <c r="AH25" s="113">
        <v>22</v>
      </c>
      <c r="AI25" s="112">
        <f t="shared" si="9"/>
        <v>15.384615384615385</v>
      </c>
      <c r="AJ25" s="113"/>
      <c r="AK25" s="112"/>
      <c r="AL25" s="8"/>
      <c r="AM25" s="7">
        <f t="shared" si="10"/>
        <v>0</v>
      </c>
      <c r="AN25" s="8"/>
      <c r="AO25" s="7" t="e">
        <f t="shared" si="11"/>
        <v>#DIV/0!</v>
      </c>
      <c r="AP25" s="250">
        <f t="shared" si="12"/>
        <v>0.49324324324324326</v>
      </c>
      <c r="AQ25" s="167" t="e">
        <f t="shared" si="13"/>
        <v>#DIV/0!</v>
      </c>
      <c r="AR25" s="23">
        <v>146</v>
      </c>
      <c r="AS25" s="29"/>
      <c r="AT25" s="37">
        <f t="shared" si="14"/>
        <v>143</v>
      </c>
      <c r="AU25" s="36">
        <f t="shared" si="15"/>
        <v>0</v>
      </c>
      <c r="AV25" s="37">
        <v>296</v>
      </c>
      <c r="AW25" s="158"/>
    </row>
    <row r="26" spans="1:49" ht="13.5" customHeight="1" x14ac:dyDescent="0.25">
      <c r="A26" s="5" t="s">
        <v>2</v>
      </c>
      <c r="B26" s="148">
        <v>52</v>
      </c>
      <c r="C26" s="163">
        <f t="shared" si="0"/>
        <v>24.761904761904763</v>
      </c>
      <c r="D26" s="148"/>
      <c r="E26" s="163" t="e">
        <f t="shared" si="1"/>
        <v>#DIV/0!</v>
      </c>
      <c r="F26" s="49">
        <v>22</v>
      </c>
      <c r="G26" s="48">
        <f t="shared" si="2"/>
        <v>10.476190476190476</v>
      </c>
      <c r="H26" s="49"/>
      <c r="I26" s="48" t="e">
        <f t="shared" si="3"/>
        <v>#DIV/0!</v>
      </c>
      <c r="J26" s="187">
        <v>55</v>
      </c>
      <c r="K26" s="59">
        <f t="shared" si="4"/>
        <v>26.190476190476193</v>
      </c>
      <c r="L26" s="60"/>
      <c r="M26" s="59"/>
      <c r="N26" s="72">
        <v>31</v>
      </c>
      <c r="O26" s="70">
        <f t="shared" si="5"/>
        <v>14.761904761904763</v>
      </c>
      <c r="P26" s="73"/>
      <c r="Q26" s="70"/>
      <c r="R26" s="123">
        <v>4</v>
      </c>
      <c r="S26" s="164">
        <f t="shared" si="6"/>
        <v>1.9047619047619049</v>
      </c>
      <c r="T26" s="128"/>
      <c r="U26" s="164"/>
      <c r="V26" s="86">
        <v>5</v>
      </c>
      <c r="W26" s="84">
        <f t="shared" si="7"/>
        <v>2.3809523809523809</v>
      </c>
      <c r="X26" s="87"/>
      <c r="Y26" s="84"/>
      <c r="Z26" s="100">
        <v>13</v>
      </c>
      <c r="AA26" s="98">
        <f t="shared" si="16"/>
        <v>6.1904761904761907</v>
      </c>
      <c r="AB26" s="101"/>
      <c r="AC26" s="98"/>
      <c r="AD26" s="136">
        <v>16</v>
      </c>
      <c r="AE26" s="165">
        <f t="shared" si="8"/>
        <v>7.6190476190476195</v>
      </c>
      <c r="AF26" s="141"/>
      <c r="AG26" s="165"/>
      <c r="AH26" s="113">
        <v>12</v>
      </c>
      <c r="AI26" s="112">
        <f t="shared" si="9"/>
        <v>5.7142857142857144</v>
      </c>
      <c r="AJ26" s="113"/>
      <c r="AK26" s="112"/>
      <c r="AL26" s="8"/>
      <c r="AM26" s="7">
        <f t="shared" si="10"/>
        <v>0</v>
      </c>
      <c r="AN26" s="8"/>
      <c r="AO26" s="7" t="e">
        <f t="shared" si="11"/>
        <v>#DIV/0!</v>
      </c>
      <c r="AP26" s="250">
        <f t="shared" si="12"/>
        <v>0.60632183908045978</v>
      </c>
      <c r="AQ26" s="167" t="e">
        <f t="shared" si="13"/>
        <v>#DIV/0!</v>
      </c>
      <c r="AR26" s="23">
        <v>211</v>
      </c>
      <c r="AS26" s="29"/>
      <c r="AT26" s="37">
        <f t="shared" si="14"/>
        <v>210</v>
      </c>
      <c r="AU26" s="36">
        <f t="shared" si="15"/>
        <v>0</v>
      </c>
      <c r="AV26" s="37">
        <v>348</v>
      </c>
      <c r="AW26" s="158"/>
    </row>
    <row r="27" spans="1:49" ht="13.5" customHeight="1" x14ac:dyDescent="0.25">
      <c r="A27" s="5" t="s">
        <v>19</v>
      </c>
      <c r="B27" s="187">
        <v>44</v>
      </c>
      <c r="C27" s="163">
        <f t="shared" si="0"/>
        <v>24.858757062146893</v>
      </c>
      <c r="D27" s="148"/>
      <c r="E27" s="163" t="e">
        <f t="shared" si="1"/>
        <v>#DIV/0!</v>
      </c>
      <c r="F27" s="49">
        <v>28</v>
      </c>
      <c r="G27" s="48">
        <f t="shared" si="2"/>
        <v>15.819209039548024</v>
      </c>
      <c r="H27" s="49"/>
      <c r="I27" s="48" t="e">
        <f t="shared" si="3"/>
        <v>#DIV/0!</v>
      </c>
      <c r="J27" s="60">
        <v>30</v>
      </c>
      <c r="K27" s="59">
        <f t="shared" si="4"/>
        <v>16.949152542372879</v>
      </c>
      <c r="L27" s="60"/>
      <c r="M27" s="59"/>
      <c r="N27" s="72">
        <v>33</v>
      </c>
      <c r="O27" s="70">
        <f t="shared" si="5"/>
        <v>18.64406779661017</v>
      </c>
      <c r="P27" s="73"/>
      <c r="Q27" s="70"/>
      <c r="R27" s="123">
        <v>4</v>
      </c>
      <c r="S27" s="164">
        <f t="shared" si="6"/>
        <v>2.2598870056497176</v>
      </c>
      <c r="T27" s="128"/>
      <c r="U27" s="164"/>
      <c r="V27" s="86">
        <v>2</v>
      </c>
      <c r="W27" s="84">
        <f t="shared" si="7"/>
        <v>1.1299435028248588</v>
      </c>
      <c r="X27" s="87"/>
      <c r="Y27" s="84"/>
      <c r="Z27" s="100">
        <v>1</v>
      </c>
      <c r="AA27" s="98">
        <f t="shared" si="16"/>
        <v>0.56497175141242939</v>
      </c>
      <c r="AB27" s="101"/>
      <c r="AC27" s="98"/>
      <c r="AD27" s="136">
        <v>22</v>
      </c>
      <c r="AE27" s="165">
        <f t="shared" si="8"/>
        <v>12.429378531073446</v>
      </c>
      <c r="AF27" s="141"/>
      <c r="AG27" s="165"/>
      <c r="AH27" s="113">
        <v>13</v>
      </c>
      <c r="AI27" s="112">
        <f t="shared" si="9"/>
        <v>7.3446327683615822</v>
      </c>
      <c r="AJ27" s="113"/>
      <c r="AK27" s="112"/>
      <c r="AL27" s="8"/>
      <c r="AM27" s="7">
        <f t="shared" si="10"/>
        <v>0</v>
      </c>
      <c r="AN27" s="8"/>
      <c r="AO27" s="7" t="e">
        <f t="shared" si="11"/>
        <v>#DIV/0!</v>
      </c>
      <c r="AP27" s="250">
        <f t="shared" si="12"/>
        <v>0.5927152317880795</v>
      </c>
      <c r="AQ27" s="167" t="e">
        <f t="shared" si="13"/>
        <v>#DIV/0!</v>
      </c>
      <c r="AR27" s="23">
        <v>179</v>
      </c>
      <c r="AS27" s="29"/>
      <c r="AT27" s="37">
        <f t="shared" si="14"/>
        <v>177</v>
      </c>
      <c r="AU27" s="36">
        <f t="shared" si="15"/>
        <v>0</v>
      </c>
      <c r="AV27" s="37">
        <v>302</v>
      </c>
      <c r="AW27" s="158"/>
    </row>
    <row r="28" spans="1:49" ht="13.5" customHeight="1" x14ac:dyDescent="0.25">
      <c r="A28" s="5" t="s">
        <v>22</v>
      </c>
      <c r="B28" s="148">
        <v>33</v>
      </c>
      <c r="C28" s="163">
        <f t="shared" si="0"/>
        <v>27.500000000000004</v>
      </c>
      <c r="D28" s="148"/>
      <c r="E28" s="163" t="e">
        <f t="shared" si="1"/>
        <v>#DIV/0!</v>
      </c>
      <c r="F28" s="49">
        <v>6</v>
      </c>
      <c r="G28" s="48">
        <f t="shared" si="2"/>
        <v>5</v>
      </c>
      <c r="H28" s="49"/>
      <c r="I28" s="48" t="e">
        <f t="shared" si="3"/>
        <v>#DIV/0!</v>
      </c>
      <c r="J28" s="187">
        <v>34</v>
      </c>
      <c r="K28" s="59">
        <f t="shared" si="4"/>
        <v>28.333333333333332</v>
      </c>
      <c r="L28" s="60"/>
      <c r="M28" s="59"/>
      <c r="N28" s="72">
        <v>33</v>
      </c>
      <c r="O28" s="70">
        <f t="shared" si="5"/>
        <v>27.500000000000004</v>
      </c>
      <c r="P28" s="73"/>
      <c r="Q28" s="70"/>
      <c r="R28" s="123">
        <v>1</v>
      </c>
      <c r="S28" s="164">
        <f t="shared" si="6"/>
        <v>0.83333333333333337</v>
      </c>
      <c r="T28" s="128"/>
      <c r="U28" s="164"/>
      <c r="V28" s="86">
        <v>2</v>
      </c>
      <c r="W28" s="84">
        <f t="shared" si="7"/>
        <v>1.6666666666666667</v>
      </c>
      <c r="X28" s="87"/>
      <c r="Y28" s="84"/>
      <c r="Z28" s="100">
        <v>2</v>
      </c>
      <c r="AA28" s="98">
        <f t="shared" si="16"/>
        <v>1.6666666666666667</v>
      </c>
      <c r="AB28" s="101"/>
      <c r="AC28" s="98"/>
      <c r="AD28" s="136">
        <v>6</v>
      </c>
      <c r="AE28" s="165">
        <f t="shared" si="8"/>
        <v>5</v>
      </c>
      <c r="AF28" s="141"/>
      <c r="AG28" s="165"/>
      <c r="AH28" s="113">
        <v>3</v>
      </c>
      <c r="AI28" s="112">
        <f t="shared" si="9"/>
        <v>2.5</v>
      </c>
      <c r="AJ28" s="113"/>
      <c r="AK28" s="112"/>
      <c r="AL28" s="8"/>
      <c r="AM28" s="7">
        <f t="shared" si="10"/>
        <v>0</v>
      </c>
      <c r="AN28" s="8"/>
      <c r="AO28" s="7" t="e">
        <f t="shared" si="11"/>
        <v>#DIV/0!</v>
      </c>
      <c r="AP28" s="250">
        <f t="shared" si="12"/>
        <v>0.58737864077669899</v>
      </c>
      <c r="AQ28" s="167" t="e">
        <f t="shared" si="13"/>
        <v>#DIV/0!</v>
      </c>
      <c r="AR28" s="23">
        <v>121</v>
      </c>
      <c r="AS28" s="29"/>
      <c r="AT28" s="37">
        <f t="shared" si="14"/>
        <v>120</v>
      </c>
      <c r="AU28" s="36">
        <f t="shared" si="15"/>
        <v>0</v>
      </c>
      <c r="AV28" s="37">
        <v>206</v>
      </c>
      <c r="AW28" s="158"/>
    </row>
    <row r="29" spans="1:49" ht="13.5" customHeight="1" x14ac:dyDescent="0.25">
      <c r="A29" s="10" t="s">
        <v>23</v>
      </c>
      <c r="B29" s="149">
        <v>27</v>
      </c>
      <c r="C29" s="154">
        <f t="shared" si="0"/>
        <v>16.981132075471699</v>
      </c>
      <c r="D29" s="149"/>
      <c r="E29" s="154" t="e">
        <f t="shared" si="1"/>
        <v>#DIV/0!</v>
      </c>
      <c r="F29" s="50">
        <v>20</v>
      </c>
      <c r="G29" s="51">
        <f t="shared" si="2"/>
        <v>12.578616352201259</v>
      </c>
      <c r="H29" s="50"/>
      <c r="I29" s="51" t="e">
        <f t="shared" si="3"/>
        <v>#DIV/0!</v>
      </c>
      <c r="J29" s="188">
        <v>41</v>
      </c>
      <c r="K29" s="62">
        <f t="shared" si="4"/>
        <v>25.786163522012579</v>
      </c>
      <c r="L29" s="61"/>
      <c r="M29" s="62"/>
      <c r="N29" s="74">
        <v>35</v>
      </c>
      <c r="O29" s="75">
        <f t="shared" si="5"/>
        <v>22.012578616352201</v>
      </c>
      <c r="P29" s="76"/>
      <c r="Q29" s="75"/>
      <c r="R29" s="124">
        <v>4</v>
      </c>
      <c r="S29" s="131">
        <f t="shared" si="6"/>
        <v>2.5157232704402519</v>
      </c>
      <c r="T29" s="129"/>
      <c r="U29" s="131"/>
      <c r="V29" s="88">
        <v>4</v>
      </c>
      <c r="W29" s="89">
        <f t="shared" si="7"/>
        <v>2.5157232704402519</v>
      </c>
      <c r="X29" s="90"/>
      <c r="Y29" s="89"/>
      <c r="Z29" s="102">
        <v>2</v>
      </c>
      <c r="AA29" s="103">
        <f t="shared" si="16"/>
        <v>1.257861635220126</v>
      </c>
      <c r="AB29" s="104"/>
      <c r="AC29" s="103"/>
      <c r="AD29" s="137">
        <v>11</v>
      </c>
      <c r="AE29" s="144">
        <f t="shared" si="8"/>
        <v>6.9182389937106921</v>
      </c>
      <c r="AF29" s="142"/>
      <c r="AG29" s="144"/>
      <c r="AH29" s="114">
        <v>15</v>
      </c>
      <c r="AI29" s="115">
        <f t="shared" si="9"/>
        <v>9.433962264150944</v>
      </c>
      <c r="AJ29" s="114"/>
      <c r="AK29" s="115"/>
      <c r="AL29" s="11"/>
      <c r="AM29" s="12">
        <f t="shared" si="10"/>
        <v>0</v>
      </c>
      <c r="AN29" s="11"/>
      <c r="AO29" s="12" t="e">
        <f t="shared" si="11"/>
        <v>#DIV/0!</v>
      </c>
      <c r="AP29" s="252">
        <f t="shared" si="12"/>
        <v>0.73271889400921664</v>
      </c>
      <c r="AQ29" s="168" t="e">
        <f t="shared" si="13"/>
        <v>#DIV/0!</v>
      </c>
      <c r="AR29" s="23">
        <v>159</v>
      </c>
      <c r="AS29" s="30"/>
      <c r="AT29" s="38">
        <f t="shared" si="14"/>
        <v>159</v>
      </c>
      <c r="AU29" s="36">
        <f t="shared" si="15"/>
        <v>0</v>
      </c>
      <c r="AV29" s="38">
        <v>217</v>
      </c>
      <c r="AW29" s="159"/>
    </row>
    <row r="30" spans="1:49" ht="14.25" customHeight="1" x14ac:dyDescent="0.25">
      <c r="A30" s="13" t="s">
        <v>25</v>
      </c>
      <c r="B30" s="150">
        <f>SUM(B6,B8,B10,B12,B15,B18,B19,B20,B23,B24,B27,B29)</f>
        <v>7190</v>
      </c>
      <c r="C30" s="153">
        <f t="shared" si="0"/>
        <v>28.572563980289299</v>
      </c>
      <c r="D30" s="150">
        <f>SUM(D6,D8,D10,D12,D15,D18,D19,D20,D23,D24,D27,D29)</f>
        <v>0</v>
      </c>
      <c r="E30" s="153" t="e">
        <f>(D30/AU30)*100</f>
        <v>#DIV/0!</v>
      </c>
      <c r="F30" s="52">
        <f>SUM(F6,F8,F10,F12,F15,F18,F19,F20,F23,F24,F27,F29)</f>
        <v>3364</v>
      </c>
      <c r="G30" s="53">
        <f>(F30/AT30)*100</f>
        <v>13.36830392624384</v>
      </c>
      <c r="H30" s="52">
        <f>SUM(H6,H8,H10,H12,H15,H18,H19,H20,H23,H24,H27,H29)</f>
        <v>0</v>
      </c>
      <c r="I30" s="53" t="e">
        <f>(H30/AU30)*100</f>
        <v>#DIV/0!</v>
      </c>
      <c r="J30" s="63">
        <f>SUM(J6,J8,J10,J12,J15,J18,J19,J20,J23,J24,J27,J29)</f>
        <v>4688</v>
      </c>
      <c r="K30" s="64">
        <f>(J30/AT30)*100</f>
        <v>18.629788586870134</v>
      </c>
      <c r="L30" s="63">
        <f>SUM(L6,L8,L10,L12,L15,L18,L19,L20,L23,L24,L27,L29)</f>
        <v>0</v>
      </c>
      <c r="M30" s="64"/>
      <c r="N30" s="77">
        <f>SUM(N6,N8,N10,N12,N15,N18,N19,N20,N23,N24,N27,N29)</f>
        <v>4570</v>
      </c>
      <c r="O30" s="78">
        <f>(N30/AT30)*100</f>
        <v>18.160864727388333</v>
      </c>
      <c r="P30" s="77">
        <f>SUM(P6,P8,P10,P12,P15,P18,P19,P20,P23,P24,P27,P29)</f>
        <v>0</v>
      </c>
      <c r="Q30" s="78"/>
      <c r="R30" s="125">
        <f>SUM(R6,R8,R10,R12,R15,R18,R19,R20,R23,R24,R27,R29)</f>
        <v>500</v>
      </c>
      <c r="S30" s="130">
        <f>(R30/AT30)*100</f>
        <v>1.9869655062788112</v>
      </c>
      <c r="T30" s="125">
        <f>SUM(T6,T8,T10,T12,T15,T18,T19,T20,T23,T24,T27,T29)</f>
        <v>0</v>
      </c>
      <c r="U30" s="130"/>
      <c r="V30" s="91">
        <f>SUM(V6,V8,V10,V12,V15,V18,V19,V20,V23,V24,V27,V29)</f>
        <v>609</v>
      </c>
      <c r="W30" s="92">
        <f>(V30/AT30)*100</f>
        <v>2.4201239866475919</v>
      </c>
      <c r="X30" s="91">
        <f>SUM(X6,X8,X10,X12,X15,X18,X19,X20,X23,X24,X27,X29)</f>
        <v>0</v>
      </c>
      <c r="Y30" s="92"/>
      <c r="Z30" s="105">
        <f>SUM(Z6,Z8,Z10,Z12,Z15,Z18,Z19,Z20,Z23,Z24,Z27,Z29)</f>
        <v>940</v>
      </c>
      <c r="AA30" s="106">
        <f>(Z30/AT30)*100</f>
        <v>3.735495151804165</v>
      </c>
      <c r="AB30" s="105">
        <f>SUM(AB6,AB8,AB10,AB12,AB15,AB18,AB19,AB20,AB23,AB24,AB27,AB29)</f>
        <v>0</v>
      </c>
      <c r="AC30" s="106"/>
      <c r="AD30" s="138">
        <f>SUM(AD6,AD8,AD10,AD12,AD15,AD18,AD19,AD20,AD23,AD24,AD27,AD29)</f>
        <v>1644</v>
      </c>
      <c r="AE30" s="143">
        <f>(AD30/AT30)*100</f>
        <v>6.5331425846447297</v>
      </c>
      <c r="AF30" s="138">
        <f>SUM(AF6,AF8,AF10,AF12,AF15,AF18,AF19,AF20,AF23,AF24,AF27,AF29)</f>
        <v>0</v>
      </c>
      <c r="AG30" s="143"/>
      <c r="AH30" s="116">
        <f>SUM(AH6,AH8,AH10,AH12,AH15,AH18,AH19,AH20,AH23,AH24,AH27,AH29)</f>
        <v>1659</v>
      </c>
      <c r="AI30" s="117">
        <f>(AH30/AT30)*100</f>
        <v>6.5927515498330953</v>
      </c>
      <c r="AJ30" s="116">
        <f>SUM(AJ6,AJ8,AJ10,AJ12,AJ15,AJ18,AJ19,AJ20,AJ23,AJ24,AJ27,AJ29)</f>
        <v>0</v>
      </c>
      <c r="AK30" s="117"/>
      <c r="AL30" s="14">
        <f>SUM(AL6,AL8,AL10,AL12,AL15,AL18,AL19,AL20,AL23,AL24,AL27,AL29)</f>
        <v>0</v>
      </c>
      <c r="AM30" s="15">
        <f>(AL30/AT30)*100</f>
        <v>0</v>
      </c>
      <c r="AN30" s="14">
        <f>SUM(AN6,AN8,AN10,AN12,AN15,AN18,AN19,AN20,AN23,AN24,AN27,AN29)</f>
        <v>0</v>
      </c>
      <c r="AO30" s="15" t="e">
        <f>(AN30/AU30)*100</f>
        <v>#DIV/0!</v>
      </c>
      <c r="AP30" s="253">
        <f t="shared" ref="AP30:AQ33" si="17">AR30/AV30</f>
        <v>0.56476128830658656</v>
      </c>
      <c r="AQ30" s="169" t="e">
        <f t="shared" si="17"/>
        <v>#DIV/0!</v>
      </c>
      <c r="AR30" s="31">
        <f t="shared" ref="AR30:AW30" si="18">SUM(AR6,AR8,AR10,AR12,AR15,AR18,AR19,AR20,AR23,AR24,AR27,AR29)</f>
        <v>25303</v>
      </c>
      <c r="AS30" s="31">
        <f t="shared" si="18"/>
        <v>0</v>
      </c>
      <c r="AT30" s="39">
        <f t="shared" si="18"/>
        <v>25164</v>
      </c>
      <c r="AU30" s="40">
        <f t="shared" si="18"/>
        <v>0</v>
      </c>
      <c r="AV30" s="39">
        <f t="shared" si="18"/>
        <v>44803</v>
      </c>
      <c r="AW30" s="160">
        <f t="shared" si="18"/>
        <v>0</v>
      </c>
    </row>
    <row r="31" spans="1:49" ht="14.25" customHeight="1" x14ac:dyDescent="0.25">
      <c r="A31" s="10" t="s">
        <v>26</v>
      </c>
      <c r="B31" s="151">
        <f>SUM(B7,B9,B11,B13,B14,B16,B17,B21,B22,B25,B26,B28)</f>
        <v>2793</v>
      </c>
      <c r="C31" s="154">
        <f t="shared" si="0"/>
        <v>27.495569994093326</v>
      </c>
      <c r="D31" s="151">
        <f>SUM(D7,D9,D11,D13,D14,D16,D17,D21,D22,D25,D26,D28)</f>
        <v>0</v>
      </c>
      <c r="E31" s="154" t="e">
        <f>(D31/AU31)*100</f>
        <v>#DIV/0!</v>
      </c>
      <c r="F31" s="54">
        <f>SUM(F7,F9,F11,F13,F14,F16,F17,F21,F22,F25,F26,F28)</f>
        <v>1255</v>
      </c>
      <c r="G31" s="51">
        <f>(F31/AT31)*100</f>
        <v>12.354794250836779</v>
      </c>
      <c r="H31" s="54">
        <f>SUM(H7,H9,H11,H13,H14,H16,H17,H21,H22,H25,H26,H28)</f>
        <v>0</v>
      </c>
      <c r="I31" s="51" t="e">
        <f>(H31/AU31)*100</f>
        <v>#DIV/0!</v>
      </c>
      <c r="J31" s="65">
        <f>SUM(J7,J9,J11,J13,J14,J16,J17,J21,J22,J25,J26,J28)</f>
        <v>1959</v>
      </c>
      <c r="K31" s="62">
        <f>(J31/AT31)*100</f>
        <v>19.285292380389841</v>
      </c>
      <c r="L31" s="65">
        <f>SUM(L7,L9,L11,L13,L14,L16,L17,L21,L22,L25,L26,L28)</f>
        <v>0</v>
      </c>
      <c r="M31" s="62"/>
      <c r="N31" s="79">
        <f>SUM(N7,N9,N11,N13,N14,N16,N17,N21,N22,N25,N26,N28)</f>
        <v>1668</v>
      </c>
      <c r="O31" s="75">
        <f>(N31/AT31)*100</f>
        <v>16.420555227406968</v>
      </c>
      <c r="P31" s="79">
        <f>SUM(P7,P9,P11,P13,P14,P16,P17,P21,P22,P25,P26,P28)</f>
        <v>0</v>
      </c>
      <c r="Q31" s="75"/>
      <c r="R31" s="126">
        <f>SUM(R7,R9,R11,R13,R14,R16,R17,R21,R22,R25,R26,R28)</f>
        <v>184</v>
      </c>
      <c r="S31" s="131">
        <f>(R31/AT31)*100</f>
        <v>1.8113801929513684</v>
      </c>
      <c r="T31" s="126">
        <f>SUM(T7,T9,T11,T13,T14,T16,T17,T21,T22,T25,T26,T28)</f>
        <v>0</v>
      </c>
      <c r="U31" s="131"/>
      <c r="V31" s="93">
        <f>SUM(V7,V9,V11,V13,V14,V16,V17,V21,V22,V25,V26,V28)</f>
        <v>251</v>
      </c>
      <c r="W31" s="89">
        <f>(V31/AT31)*100</f>
        <v>2.4709588501673556</v>
      </c>
      <c r="X31" s="93">
        <f>SUM(X7,X9,X11,X13,X14,X16,X17,X21,X22,X25,X26,X28)</f>
        <v>0</v>
      </c>
      <c r="Y31" s="89"/>
      <c r="Z31" s="107">
        <f>SUM(Z7,Z9,Z11,Z13,Z14,Z16,Z17,Z21,Z22,Z25,Z26,Z28)</f>
        <v>354</v>
      </c>
      <c r="AA31" s="103">
        <f>(Z31/AT31)*100</f>
        <v>3.4849379799173068</v>
      </c>
      <c r="AB31" s="107">
        <f>SUM(AB7,AB9,AB11,AB13,AB14,AB16,AB17,AB21,AB22,AB25,AB26,AB28)</f>
        <v>0</v>
      </c>
      <c r="AC31" s="103"/>
      <c r="AD31" s="139">
        <f>SUM(AD7,AD9,AD11,AD13,AD14,AD16,AD17,AD21,AD22,AD25,AD26,AD28)</f>
        <v>780</v>
      </c>
      <c r="AE31" s="144">
        <f>(AD31/AT31)*100</f>
        <v>7.6786769049025398</v>
      </c>
      <c r="AF31" s="139">
        <f>SUM(AF7,AF9,AF11,AF13,AF14,AF16,AF17,AF21,AF22,AF25,AF26,AF28)</f>
        <v>0</v>
      </c>
      <c r="AG31" s="144"/>
      <c r="AH31" s="118">
        <f>SUM(AH7,AH9,AH11,AH13,AH14,AH16,AH17,AH21,AH22,AH25,AH26,AH28)</f>
        <v>914</v>
      </c>
      <c r="AI31" s="115">
        <f>(AH31/AT31)*100</f>
        <v>8.9978342193345142</v>
      </c>
      <c r="AJ31" s="118">
        <f>SUM(AJ7,AJ9,AJ11,AJ13,AJ14,AJ16,AJ17,AJ21,AJ22,AJ25,AJ26,AJ28)</f>
        <v>0</v>
      </c>
      <c r="AK31" s="115"/>
      <c r="AL31" s="16">
        <f>SUM(AL7,AL9,AL11,AL13,AL14,AL16,AL17,AL21,AL22,AL25,AL26,AL28)</f>
        <v>0</v>
      </c>
      <c r="AM31" s="12">
        <f>(AL31/AT31)*100</f>
        <v>0</v>
      </c>
      <c r="AN31" s="16">
        <f>SUM(AN7,AN9,AN11,AN13,AN14,AN16,AN17,AN21,AN22,AN25,AN26,AN28)</f>
        <v>0</v>
      </c>
      <c r="AO31" s="12" t="e">
        <f>(AN31/AU31)*100</f>
        <v>#DIV/0!</v>
      </c>
      <c r="AP31" s="253">
        <f t="shared" si="17"/>
        <v>0.56768967987216923</v>
      </c>
      <c r="AQ31" s="169" t="e">
        <f t="shared" si="17"/>
        <v>#DIV/0!</v>
      </c>
      <c r="AR31" s="32">
        <f t="shared" ref="AR31:AW31" si="19">SUM(AR7,AR9,AR11,AR13,AR14,AR16,AR17,AR21,AR22,AR25,AR26,AR28)</f>
        <v>10303</v>
      </c>
      <c r="AS31" s="32">
        <f t="shared" si="19"/>
        <v>0</v>
      </c>
      <c r="AT31" s="41">
        <f t="shared" si="19"/>
        <v>10158</v>
      </c>
      <c r="AU31" s="42">
        <f t="shared" si="19"/>
        <v>0</v>
      </c>
      <c r="AV31" s="41">
        <f t="shared" si="19"/>
        <v>18149</v>
      </c>
      <c r="AW31" s="161">
        <f t="shared" si="19"/>
        <v>0</v>
      </c>
    </row>
    <row r="32" spans="1:49" ht="15" customHeight="1" thickBot="1" x14ac:dyDescent="0.3">
      <c r="A32" s="17" t="s">
        <v>27</v>
      </c>
      <c r="B32" s="152">
        <f>SUM(B30:B31)</f>
        <v>9983</v>
      </c>
      <c r="C32" s="186">
        <f t="shared" si="0"/>
        <v>28.262839023837831</v>
      </c>
      <c r="D32" s="152">
        <f>SUM(D30:D31)</f>
        <v>0</v>
      </c>
      <c r="E32" s="185" t="e">
        <f>D32/$AU32</f>
        <v>#DIV/0!</v>
      </c>
      <c r="F32" s="55">
        <f>SUM(F30:F31)</f>
        <v>4619</v>
      </c>
      <c r="G32" s="182">
        <f>(F32/AT32)*100</f>
        <v>13.076835966253327</v>
      </c>
      <c r="H32" s="55">
        <f>SUM(H30:H31)</f>
        <v>0</v>
      </c>
      <c r="I32" s="181" t="e">
        <f>H32/$AU32</f>
        <v>#DIV/0!</v>
      </c>
      <c r="J32" s="66">
        <f>SUM(J30:J31)</f>
        <v>6647</v>
      </c>
      <c r="K32" s="184">
        <f>(J32/AT32)*100</f>
        <v>18.81830020950116</v>
      </c>
      <c r="L32" s="66">
        <f>SUM(L30:L31)</f>
        <v>0</v>
      </c>
      <c r="M32" s="183"/>
      <c r="N32" s="80">
        <f>SUM(N30:N31)</f>
        <v>6238</v>
      </c>
      <c r="O32" s="180">
        <f>(N32/AT32)*100</f>
        <v>17.660381631844178</v>
      </c>
      <c r="P32" s="80">
        <f>SUM(P30:P31)</f>
        <v>0</v>
      </c>
      <c r="Q32" s="180"/>
      <c r="R32" s="127">
        <f>SUM(R30:R31)</f>
        <v>684</v>
      </c>
      <c r="S32" s="179">
        <f>(R32/AT32)*100</f>
        <v>1.9364701885510447</v>
      </c>
      <c r="T32" s="127">
        <f>SUM(T30:T31)</f>
        <v>0</v>
      </c>
      <c r="U32" s="178"/>
      <c r="V32" s="94">
        <f>SUM(V30:V31)</f>
        <v>860</v>
      </c>
      <c r="W32" s="177">
        <f>(V32/AT32)*100</f>
        <v>2.4347432195232432</v>
      </c>
      <c r="X32" s="94">
        <f>SUM(X30:X31)</f>
        <v>0</v>
      </c>
      <c r="Y32" s="176"/>
      <c r="Z32" s="108">
        <f>SUM(Z30:Z31)</f>
        <v>1294</v>
      </c>
      <c r="AA32" s="175">
        <f>(Z32/AT32)*100</f>
        <v>3.6634392163524145</v>
      </c>
      <c r="AB32" s="108">
        <f>SUM(AB30:AB31)</f>
        <v>0</v>
      </c>
      <c r="AC32" s="175"/>
      <c r="AD32" s="140">
        <f>SUM(AD30:AD31)</f>
        <v>2424</v>
      </c>
      <c r="AE32" s="174">
        <f>(AD32/AT32)*100</f>
        <v>6.8625785629352816</v>
      </c>
      <c r="AF32" s="140">
        <f>SUM(AF30:AF31)</f>
        <v>0</v>
      </c>
      <c r="AG32" s="174"/>
      <c r="AH32" s="119">
        <f>SUM(AH30:AH31)</f>
        <v>2573</v>
      </c>
      <c r="AI32" s="172">
        <f>(AH32/AT32)*100</f>
        <v>7.2844119812015178</v>
      </c>
      <c r="AJ32" s="119">
        <f>SUM(AJ30:AJ31)</f>
        <v>0</v>
      </c>
      <c r="AK32" s="173"/>
      <c r="AL32" s="18">
        <f>SUM(AL30:AL31)</f>
        <v>0</v>
      </c>
      <c r="AM32" s="19"/>
      <c r="AN32" s="18">
        <f>SUM(AN30:AN31)</f>
        <v>0</v>
      </c>
      <c r="AO32" s="19"/>
      <c r="AP32" s="254">
        <f t="shared" si="17"/>
        <v>0.56560554072944469</v>
      </c>
      <c r="AQ32" s="170"/>
      <c r="AR32" s="33">
        <f t="shared" ref="AR32:AW32" si="20">SUM(AR30:AR31)</f>
        <v>35606</v>
      </c>
      <c r="AS32" s="33">
        <f t="shared" si="20"/>
        <v>0</v>
      </c>
      <c r="AT32" s="43">
        <f t="shared" si="20"/>
        <v>35322</v>
      </c>
      <c r="AU32" s="44">
        <f t="shared" si="20"/>
        <v>0</v>
      </c>
      <c r="AV32" s="43">
        <f t="shared" si="20"/>
        <v>62952</v>
      </c>
      <c r="AW32" s="162">
        <f t="shared" si="20"/>
        <v>0</v>
      </c>
    </row>
    <row r="33" spans="1:49" x14ac:dyDescent="0.25">
      <c r="A33" s="166" t="s">
        <v>51</v>
      </c>
      <c r="B33" s="257">
        <f>SUM(B7,B8,B9,B10,B11,B12,B13,B14,B16,B17,B21,B22,B25,B26,B27,B28)</f>
        <v>4522</v>
      </c>
      <c r="C33" s="258">
        <f t="shared" si="0"/>
        <v>28.200810726535703</v>
      </c>
      <c r="D33" s="257">
        <f>SUM(D7,D8,D9,D10,D11,D12,D13,D14,D16,D17,D21,D22,D25,D26,D27,D28)</f>
        <v>0</v>
      </c>
      <c r="E33" s="259" t="e">
        <f>D33/$AU33</f>
        <v>#DIV/0!</v>
      </c>
      <c r="F33" s="257">
        <f>SUM(F7,F8,F9,F10,F11,F12,F13,F14,F16,F17,F21,F22,F25,F26,F27,F28)</f>
        <v>2064</v>
      </c>
      <c r="G33" s="258">
        <f>(F33/AT33)*100</f>
        <v>12.871842843779232</v>
      </c>
      <c r="H33" s="257">
        <f>SUM(H7,H8,H9,H10,H11,H12,H13,H14,H16,H17,H21,H22,H25,H26,H27,H28)</f>
        <v>0</v>
      </c>
      <c r="I33" s="259" t="e">
        <f>H33/$AU33</f>
        <v>#DIV/0!</v>
      </c>
      <c r="J33" s="257">
        <f>SUM(J7,J8,J9,J10,J11,J12,J13,J14,J16,J17,J21,J22,J25,J26,J27,J28)</f>
        <v>2997</v>
      </c>
      <c r="K33" s="258">
        <f>(J33/AT33)*100</f>
        <v>18.690364826941067</v>
      </c>
      <c r="L33" s="257">
        <f>SUM(L7,L8,L9,L10,L11,L12,L13,L14,L16,L17,L21,L22,L25,L26,L27,L28)</f>
        <v>0</v>
      </c>
      <c r="M33" s="260"/>
      <c r="N33" s="257">
        <f>SUM(N7,N8,N9,N10,N11,N12,N13,N14,N16,N17,N21,N22,N25,N26,N27,N28)</f>
        <v>2677</v>
      </c>
      <c r="O33" s="258">
        <f>(N33/AT33)*100</f>
        <v>16.69473027751793</v>
      </c>
      <c r="P33" s="257">
        <f>SUM(P7,P8,P9,P10,P11,P12,P13,P14,P16,P17,P21,P22,P25,P26,P27,P28)</f>
        <v>0</v>
      </c>
      <c r="Q33" s="260"/>
      <c r="R33" s="257">
        <f>SUM(R7,R8,R9,R10,R11,R12,R13,R14,R16,R17,R21,R22,R25,R26,R27,R28)</f>
        <v>311</v>
      </c>
      <c r="S33" s="258">
        <f>(R33/AT33)*100</f>
        <v>1.9395073277206112</v>
      </c>
      <c r="T33" s="257">
        <f>SUM(T7,T8,T9,T10,T11,T12,T13,T14,T16,T17,T21,T22,T25,T26,T27,T28)</f>
        <v>0</v>
      </c>
      <c r="U33" s="260"/>
      <c r="V33" s="257">
        <f>SUM(V7,V8,V9,V10,V11,V12,V13,V14,V16,V17,V21,V22,V25,V26,V27,V28)</f>
        <v>424</v>
      </c>
      <c r="W33" s="258">
        <f>(V33/AT33)*100</f>
        <v>2.6442157779856563</v>
      </c>
      <c r="X33" s="257">
        <f>SUM(X7,X8,X9,X10,X11,X12,X13,X14,X16,X17,X21,X22,X25,X26,X27,X28)</f>
        <v>0</v>
      </c>
      <c r="Y33" s="260"/>
      <c r="Z33" s="257">
        <f>SUM(Z7,Z8,Z9,Z10,Z11,Z12,Z13,Z14,Z16,Z17,Z21,Z22,Z25,Z26,Z27,Z28)</f>
        <v>583</v>
      </c>
      <c r="AA33" s="258">
        <f>(Z33/AT33)*100</f>
        <v>3.6357966947302778</v>
      </c>
      <c r="AB33" s="257">
        <f>SUM(AB7,AB8,AB9,AB10,AB11,AB12,AB13,AB14,AB16,AB17,AB21,AB22,AB25,AB26,AB27,AB28)</f>
        <v>0</v>
      </c>
      <c r="AC33" s="260"/>
      <c r="AD33" s="257">
        <f>SUM(AD7,AD8,AD9,AD10,AD11,AD12,AD13,AD14,AD16,AD17,AD21,AD22,AD25,AD26,AD27,AD28)</f>
        <v>1125</v>
      </c>
      <c r="AE33" s="258">
        <f>(AD33/AT33)*100</f>
        <v>7.0159027128157154</v>
      </c>
      <c r="AF33" s="257">
        <f>SUM(AF7,AF8,AF9,AF10,AF11,AF12,AF13,AF14,AF16,AF17,AF21,AF22,AF25,AF26,AF27,AF28)</f>
        <v>0</v>
      </c>
      <c r="AG33" s="260"/>
      <c r="AH33" s="257">
        <f>SUM(AH7,AH8,AH9,AH10,AH11,AH12,AH13,AH14,AH16,AH17,AH21,AH22,AH25,AH26,AH27,AH28)</f>
        <v>1332</v>
      </c>
      <c r="AI33" s="258">
        <f>(AH33/AT33)*100</f>
        <v>8.3068288119738067</v>
      </c>
      <c r="AJ33" s="257">
        <f>SUM(AJ7,AJ8,AJ9,AJ10,AJ11,AJ12,AJ13,AJ14,AJ16,AJ17,AJ21,AJ22,AJ25,AJ26,AJ27,AJ28)</f>
        <v>0</v>
      </c>
      <c r="AK33" s="260"/>
      <c r="AL33" s="260"/>
      <c r="AM33" s="260"/>
      <c r="AN33" s="260"/>
      <c r="AO33" s="260"/>
      <c r="AP33" s="261">
        <f t="shared" si="17"/>
        <v>0.58469196364161014</v>
      </c>
      <c r="AQ33" s="260"/>
      <c r="AR33" s="257">
        <f>SUM(AR7,AR8,AR9,AR10,AR11,AR12,AR13,AR14,AR16,AR17,AR21,AR22,AR25,AR26,AR27,AR28)</f>
        <v>16210</v>
      </c>
      <c r="AS33" s="257">
        <f>SUM(AS7,AS8,AS9,AS10,AS11,AS12,AS13,AS14,AS16,AS17,AS21,AS22,AS25,AS26,AS27,AS28)</f>
        <v>0</v>
      </c>
      <c r="AT33" s="257">
        <f>SUM(AT7,AT8,AT9,AT10,AT11,AT12,AT13,AT14,AT16,AT17,AT21,AT22,AT25,AT26,AT27,AT28)</f>
        <v>16035</v>
      </c>
      <c r="AU33" s="257">
        <f>SUM(AU7,AU8,AU9,AU10,AU11,AU12,AU13,AU14,AU16,AU17,AU21,AU22,AU25,AU26,AU27,AU28)</f>
        <v>0</v>
      </c>
      <c r="AV33" s="257">
        <f>SUM(AV7,AV8,AV9,AV10,AV11,AV12,AV13,AV14,AV16,AV17,AV21,AV22,AV25,AV26,AV27,AV28)</f>
        <v>27724</v>
      </c>
      <c r="AW33" s="255">
        <f>SUM(AW7,AW8,AW9,AW10,AW11,AW12,AW13,AW14,AW16,AW17,AW21,AW22,AW25,AW26,AW27,AW28)</f>
        <v>0</v>
      </c>
    </row>
    <row r="34" spans="1:49" x14ac:dyDescent="0.25">
      <c r="A34" s="20"/>
      <c r="B34" s="20"/>
      <c r="C34" s="20"/>
      <c r="D34" s="20"/>
      <c r="E34" s="20"/>
    </row>
  </sheetData>
  <mergeCells count="45">
    <mergeCell ref="AH2:AK2"/>
    <mergeCell ref="A2:A5"/>
    <mergeCell ref="V4:W4"/>
    <mergeCell ref="AP4:AQ4"/>
    <mergeCell ref="AR4:AS4"/>
    <mergeCell ref="AT4:AU4"/>
    <mergeCell ref="X4:Y4"/>
    <mergeCell ref="Z4:AA4"/>
    <mergeCell ref="AB4:AC4"/>
    <mergeCell ref="AD3:AG3"/>
    <mergeCell ref="AH3:AK3"/>
    <mergeCell ref="AL3:AO3"/>
    <mergeCell ref="B4:C4"/>
    <mergeCell ref="D4:E4"/>
    <mergeCell ref="J4:K4"/>
    <mergeCell ref="L4:M4"/>
    <mergeCell ref="F4:G4"/>
    <mergeCell ref="AV4:AW4"/>
    <mergeCell ref="AD4:AE4"/>
    <mergeCell ref="AF4:AG4"/>
    <mergeCell ref="AH4:AI4"/>
    <mergeCell ref="AJ4:AK4"/>
    <mergeCell ref="AL4:AM4"/>
    <mergeCell ref="AN4:AO4"/>
    <mergeCell ref="H4:I4"/>
    <mergeCell ref="N4:O4"/>
    <mergeCell ref="P4:Q4"/>
    <mergeCell ref="R4:S4"/>
    <mergeCell ref="T4:U4"/>
    <mergeCell ref="Z3:AC3"/>
    <mergeCell ref="AL2:AO2"/>
    <mergeCell ref="B3:E3"/>
    <mergeCell ref="J3:M3"/>
    <mergeCell ref="F3:I3"/>
    <mergeCell ref="N3:Q3"/>
    <mergeCell ref="R3:U3"/>
    <mergeCell ref="V3:Y3"/>
    <mergeCell ref="B2:E2"/>
    <mergeCell ref="F2:I2"/>
    <mergeCell ref="J2:M2"/>
    <mergeCell ref="N2:Q2"/>
    <mergeCell ref="R2:U2"/>
    <mergeCell ref="V2:Y2"/>
    <mergeCell ref="Z2:AC2"/>
    <mergeCell ref="AD2:AG2"/>
  </mergeCells>
  <conditionalFormatting sqref="C6:C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2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2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2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6:W2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6:AA2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E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6:AI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6:AP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gridLines="1"/>
  <pageMargins left="1.33" right="0.59055118110236227" top="0.63" bottom="0.45" header="1.2" footer="0.76"/>
  <pageSetup paperSize="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topLeftCell="A3" zoomScaleNormal="100" workbookViewId="0">
      <selection activeCell="B7" sqref="B7"/>
    </sheetView>
  </sheetViews>
  <sheetFormatPr defaultRowHeight="15" x14ac:dyDescent="0.25"/>
  <cols>
    <col min="1" max="4" width="50.7109375" customWidth="1"/>
  </cols>
  <sheetData>
    <row r="1" ht="210.75" customHeight="1" x14ac:dyDescent="0.25"/>
    <row r="2" ht="210.75" customHeight="1" x14ac:dyDescent="0.25"/>
    <row r="3" ht="210.75" customHeight="1" x14ac:dyDescent="0.25"/>
    <row r="4" ht="210.75" customHeight="1" x14ac:dyDescent="0.25"/>
  </sheetData>
  <printOptions horizontalCentered="1" verticalCentered="1"/>
  <pageMargins left="0" right="0" top="0" bottom="0" header="0" footer="0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2013</vt:lpstr>
      <vt:lpstr>G-Jablunkovsko</vt:lpstr>
      <vt:lpstr>'2013'!Názvy_tisku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2013-01-13T18:00:11Z</cp:lastPrinted>
  <dcterms:created xsi:type="dcterms:W3CDTF">2010-10-16T05:33:51Z</dcterms:created>
  <dcterms:modified xsi:type="dcterms:W3CDTF">2013-01-14T06:22:03Z</dcterms:modified>
</cp:coreProperties>
</file>